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murphy2\Desktop\"/>
    </mc:Choice>
  </mc:AlternateContent>
  <bookViews>
    <workbookView xWindow="0" yWindow="0" windowWidth="13800" windowHeight="4104"/>
  </bookViews>
  <sheets>
    <sheet name="Overview" sheetId="13" r:id="rId1"/>
    <sheet name="Workforce&gt;&gt;" sheetId="8" r:id="rId2"/>
    <sheet name="Workforce Need" sheetId="7" r:id="rId3"/>
    <sheet name="Workforce Supply" sheetId="9" r:id="rId4"/>
    <sheet name="Teacher Survey&gt;&gt;&gt;" sheetId="5" r:id="rId5"/>
    <sheet name="Professional Background" sheetId="3" r:id="rId6"/>
    <sheet name="Perspective on Profession" sheetId="4" r:id="rId7"/>
    <sheet name="Community Choice" sheetId="6" r:id="rId8"/>
    <sheet name="Appendices" sheetId="14" r:id="rId9"/>
    <sheet name="Appendix 1" sheetId="10" r:id="rId10"/>
    <sheet name="Appendix 2" sheetId="11" r:id="rId11"/>
  </sheets>
  <externalReferences>
    <externalReference r:id="rId12"/>
  </externalReferences>
  <definedNames>
    <definedName name="_xlnm._FilterDatabase" localSheetId="9" hidden="1">'Appendix 1'!$A$3:$E$72</definedName>
    <definedName name="_xlnm._FilterDatabase" localSheetId="6" hidden="1">'Perspective on Profession'!$Q$25:$AC$25</definedName>
  </definedName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2" i="9" l="1"/>
  <c r="F42" i="9"/>
  <c r="D42" i="9"/>
  <c r="B42" i="9"/>
  <c r="C38" i="9"/>
  <c r="C39" i="9"/>
  <c r="C40" i="9"/>
  <c r="C41" i="9"/>
  <c r="C42" i="9"/>
  <c r="C37" i="9"/>
  <c r="E38" i="9"/>
  <c r="E39" i="9"/>
  <c r="E40" i="9"/>
  <c r="E41" i="9"/>
  <c r="E42" i="9"/>
  <c r="E37" i="9"/>
  <c r="G38" i="9"/>
  <c r="G39" i="9"/>
  <c r="G40" i="9"/>
  <c r="G41" i="9"/>
  <c r="G42" i="9"/>
  <c r="G37" i="9"/>
  <c r="G12" i="9"/>
  <c r="G11" i="9"/>
  <c r="E12" i="9"/>
  <c r="E11" i="9"/>
  <c r="I12" i="9"/>
  <c r="I11" i="9"/>
  <c r="I49" i="9"/>
  <c r="C49" i="9"/>
  <c r="I29" i="9"/>
  <c r="I28" i="9"/>
  <c r="I27" i="9"/>
  <c r="G29" i="9"/>
  <c r="G28" i="9"/>
  <c r="G27" i="9"/>
  <c r="E29" i="9"/>
  <c r="E28" i="9"/>
  <c r="E27" i="9"/>
  <c r="C29" i="9"/>
  <c r="C28" i="9"/>
  <c r="C27" i="9"/>
  <c r="I20" i="9"/>
  <c r="I19" i="9"/>
  <c r="G20" i="9"/>
  <c r="G19" i="9"/>
  <c r="E20" i="9"/>
  <c r="E19" i="9"/>
  <c r="C20" i="9"/>
  <c r="C19" i="9"/>
  <c r="C12" i="9"/>
  <c r="C11" i="9"/>
  <c r="M120" i="4"/>
  <c r="J120" i="4"/>
  <c r="G120" i="4"/>
  <c r="D120" i="4"/>
  <c r="M106" i="4"/>
  <c r="J106" i="4"/>
  <c r="G106" i="4"/>
  <c r="D106" i="4"/>
  <c r="M33" i="4"/>
  <c r="J33" i="4"/>
  <c r="G33" i="4"/>
  <c r="D33" i="4"/>
  <c r="M20" i="4"/>
  <c r="J20" i="4"/>
  <c r="G20" i="4"/>
  <c r="D20" i="4"/>
</calcChain>
</file>

<file path=xl/sharedStrings.xml><?xml version="1.0" encoding="utf-8"?>
<sst xmlns="http://schemas.openxmlformats.org/spreadsheetml/2006/main" count="1378" uniqueCount="766">
  <si>
    <t>Louisiana Department of Education Teacher Survey 2017</t>
  </si>
  <si>
    <t>Answer</t>
  </si>
  <si>
    <t>Response</t>
  </si>
  <si>
    <t>%</t>
  </si>
  <si>
    <t>0 - 5</t>
  </si>
  <si>
    <t>6 - 10</t>
  </si>
  <si>
    <t>11 - 15</t>
  </si>
  <si>
    <t>16 - 20</t>
  </si>
  <si>
    <t>21 - 25</t>
  </si>
  <si>
    <t>26 - 30</t>
  </si>
  <si>
    <t>31 - 35</t>
  </si>
  <si>
    <t>36 - 40</t>
  </si>
  <si>
    <t>41 - 100</t>
  </si>
  <si>
    <t>Bachelor degree program in education</t>
  </si>
  <si>
    <t>Post-baccalaureate certification program that resulted in a Master’s Degree</t>
  </si>
  <si>
    <t>Post-baccalaureate certification program that did not result in a Master’s Degree</t>
  </si>
  <si>
    <t>50 percent or less</t>
  </si>
  <si>
    <t>More than 50 percent</t>
  </si>
  <si>
    <t>Salary and benefits during working years</t>
  </si>
  <si>
    <t>Job stability</t>
  </si>
  <si>
    <t>Future career opportunities</t>
  </si>
  <si>
    <t>Desire to make a positive impact</t>
  </si>
  <si>
    <t>Enjoyment of the day-to-day role</t>
  </si>
  <si>
    <t>Work-life balance</t>
  </si>
  <si>
    <t>Retirement pension and benefits after working years</t>
  </si>
  <si>
    <t>Gain respect in the community</t>
  </si>
  <si>
    <t>Opportunity for creativity</t>
  </si>
  <si>
    <t>Their beliefs about the training and preparation needed to become teachers</t>
  </si>
  <si>
    <t>Their beliefs about work/life balance for teachers</t>
  </si>
  <si>
    <t>Their beliefs about starting pay and benefits for teachers</t>
  </si>
  <si>
    <t>Their beliefs about the growth of pay and benefits over a teaching career</t>
  </si>
  <si>
    <t>Their beliefs about career opportunities in teaching</t>
  </si>
  <si>
    <t>Their beliefs about barriers to making an impact for students</t>
  </si>
  <si>
    <t>Their beliefs about teaching’s stature as a profession</t>
  </si>
  <si>
    <t>Rank</t>
  </si>
  <si>
    <t>Rural | N = 233</t>
  </si>
  <si>
    <t>Rural | N = 229</t>
  </si>
  <si>
    <t>Rural | N = 246</t>
  </si>
  <si>
    <t>Rural | N = 243</t>
  </si>
  <si>
    <t>Statewide | N = 544</t>
  </si>
  <si>
    <t>Rural | N = 100</t>
  </si>
  <si>
    <t>Urban or Suburban | N = 444</t>
  </si>
  <si>
    <t>Community Choice</t>
  </si>
  <si>
    <t>Survey Respondents' Professional Background</t>
  </si>
  <si>
    <t>Perspective on the Teaching Profession</t>
  </si>
  <si>
    <t>Average Response</t>
  </si>
  <si>
    <t>Unable to enroll in preparation program due to competition for seats</t>
  </si>
  <si>
    <t>Unable to find a suitable role in teaching</t>
  </si>
  <si>
    <t>Unable to enroll in preparation program due to time investment</t>
  </si>
  <si>
    <t>Lack of awareness about the profession</t>
  </si>
  <si>
    <t>Unable to attain (i.e., pass) certification examinations</t>
  </si>
  <si>
    <t>Unable to enroll in teacher preparation program due to cost</t>
  </si>
  <si>
    <t>Teachers are a lot more respected.</t>
  </si>
  <si>
    <t>Teachers are somewhat more respected.</t>
  </si>
  <si>
    <t>Teachers are respected about as much</t>
  </si>
  <si>
    <t>Teachers are somewhat less respected.</t>
  </si>
  <si>
    <t>Teachers are a lot less respected.</t>
  </si>
  <si>
    <t>Accountants</t>
  </si>
  <si>
    <t>Attorneys</t>
  </si>
  <si>
    <t>Social workers</t>
  </si>
  <si>
    <t>Police officers</t>
  </si>
  <si>
    <t>Engineers</t>
  </si>
  <si>
    <t>Nurses</t>
  </si>
  <si>
    <t>Journalists</t>
  </si>
  <si>
    <t>Construction workers</t>
  </si>
  <si>
    <t>Restaurant servers (such as waiters or waitresses)</t>
  </si>
  <si>
    <t>Stay-at-home parents</t>
  </si>
  <si>
    <t>Rural | N = 215</t>
  </si>
  <si>
    <t>Rural | N = 215
Answer</t>
  </si>
  <si>
    <t>Teacher salaries are a lot higher</t>
  </si>
  <si>
    <t>Teacher salaries are somewhat higher</t>
  </si>
  <si>
    <t>Teacher salaries are about the same</t>
  </si>
  <si>
    <t>Teacher salaries are somewhat lower</t>
  </si>
  <si>
    <t>Teacher salaries are a lot lower</t>
  </si>
  <si>
    <t>Remain in teaching</t>
  </si>
  <si>
    <t>Become a school leader</t>
  </si>
  <si>
    <t>Become a district, state or federal education leader</t>
  </si>
  <si>
    <t>Pursue a career outside of education</t>
  </si>
  <si>
    <t>Rural | N = 217</t>
  </si>
  <si>
    <t>Urban or Suburban | 
N = 997</t>
  </si>
  <si>
    <t>Rural | N = 219</t>
  </si>
  <si>
    <t>Good pay and/or benefits</t>
  </si>
  <si>
    <t>Large increase in pay and/or benefits</t>
  </si>
  <si>
    <t>Strong growth in student performance</t>
  </si>
  <si>
    <t>A change in school leadership</t>
  </si>
  <si>
    <t>No change in school leadership</t>
  </si>
  <si>
    <t>Strong camaraderie among colleagues</t>
  </si>
  <si>
    <t>Attachment to students and families</t>
  </si>
  <si>
    <t>Sense of duty/responsibility</t>
  </si>
  <si>
    <t>Lack of other compelling opportunities</t>
  </si>
  <si>
    <t>Close ties to local community</t>
  </si>
  <si>
    <t>Poor pay and/or benefits</t>
  </si>
  <si>
    <t>Decrease or only a small increase in pay and/or benefits</t>
  </si>
  <si>
    <t>Weak growth in student performance</t>
  </si>
  <si>
    <t>Weak camaraderie among colleagues</t>
  </si>
  <si>
    <t>New or increased family responsibilities</t>
  </si>
  <si>
    <t>Other compelling opportunities outside the teaching profession</t>
  </si>
  <si>
    <t>Lack of close ties to the local community</t>
  </si>
  <si>
    <t>Louisiana Department of Education Teacher Survey 2017 - Professional Background</t>
  </si>
  <si>
    <t>Louisiana Department of Education Teacher Survey 2017 - Perspective on Profession</t>
  </si>
  <si>
    <t>Louisiana Department of Education Teacher Survey 2017 - Community Choice</t>
  </si>
  <si>
    <t>Very satisfied</t>
  </si>
  <si>
    <t>Somewhat satisfied</t>
  </si>
  <si>
    <t>Somewhat dissatisfied</t>
  </si>
  <si>
    <t>Very dissatisfied</t>
  </si>
  <si>
    <t>Rural | N = 216</t>
  </si>
  <si>
    <t>Urban or Suburban | 
N = 992</t>
  </si>
  <si>
    <t>0 - 2</t>
  </si>
  <si>
    <t>3 - 4</t>
  </si>
  <si>
    <t>5 - 8</t>
  </si>
  <si>
    <t>9 - 16</t>
  </si>
  <si>
    <t>17 - 32</t>
  </si>
  <si>
    <t>33 - 64</t>
  </si>
  <si>
    <t>65 - 128</t>
  </si>
  <si>
    <t>129 - 128</t>
  </si>
  <si>
    <t xml:space="preserve">Answer </t>
  </si>
  <si>
    <t>Yes</t>
  </si>
  <si>
    <t>No</t>
  </si>
  <si>
    <t>Urban or Suburban | 
N = 993</t>
  </si>
  <si>
    <t>Urban or Suburban | 
N = 990</t>
  </si>
  <si>
    <t>A lot higher than a typical urban or suburban community</t>
  </si>
  <si>
    <t>Somewhat higher than a typical urban or suburban community</t>
  </si>
  <si>
    <t>About the same as a typical urban or suburban community</t>
  </si>
  <si>
    <t>Somewhat lower than a typical urban or suburban community</t>
  </si>
  <si>
    <t>A lot lower than a typical urban or suburban community</t>
  </si>
  <si>
    <t>Rural | N = 203</t>
  </si>
  <si>
    <t>Urban or Suburban | 
N = 917</t>
  </si>
  <si>
    <t>A lot higher than a typical rural community</t>
  </si>
  <si>
    <t>Somewhat higher than a typical rural community</t>
  </si>
  <si>
    <t>About the same as a typical rural community</t>
  </si>
  <si>
    <t>Somewhat lower than a typical rural community</t>
  </si>
  <si>
    <t>A lot lower than a typical rural community</t>
  </si>
  <si>
    <t>Rural | N = 214</t>
  </si>
  <si>
    <t>Urban or Suburban | 
N = 980</t>
  </si>
  <si>
    <t>Urban or Suburban | 
N = 883</t>
  </si>
  <si>
    <t>Rural | N = 198</t>
  </si>
  <si>
    <t>Strongly agree</t>
  </si>
  <si>
    <t>Somewhat agree</t>
  </si>
  <si>
    <t>Neither agree nor disagree</t>
  </si>
  <si>
    <t>Somewhat disagree</t>
  </si>
  <si>
    <t>Disagree</t>
  </si>
  <si>
    <t>Urban or Suburban | 
N = 983</t>
  </si>
  <si>
    <t>Statewide | N = 1,327</t>
  </si>
  <si>
    <t>Urban or Suburban | N = 1,081</t>
  </si>
  <si>
    <t>Statewide | N=1,250</t>
  </si>
  <si>
    <t>Urban or Suburban | N = 1,017</t>
  </si>
  <si>
    <t>Statewide | N= 1,264</t>
  </si>
  <si>
    <t>Urban or Suburban | N = 1,035</t>
  </si>
  <si>
    <t>Statewide | N = 1,225
Answer</t>
  </si>
  <si>
    <t>Urban or Suburban | N = 1,010
Answer</t>
  </si>
  <si>
    <t>Statewide | N = 1,222</t>
  </si>
  <si>
    <t>Urban or Suburban | 
N = 1,003</t>
  </si>
  <si>
    <t>Statewide | N = 1,214</t>
  </si>
  <si>
    <t>Statewide | N = 1,208</t>
  </si>
  <si>
    <t>Statewide | N = 1,205</t>
  </si>
  <si>
    <t>Statewide | N = 1,209</t>
  </si>
  <si>
    <t>Statewide | N = 1,198</t>
  </si>
  <si>
    <t>Statewide | N = 1,194</t>
  </si>
  <si>
    <t>Statewide | N = 1,081</t>
  </si>
  <si>
    <t>Statewide | N= 1,180</t>
  </si>
  <si>
    <t>Urban or Suburban | N = 971</t>
  </si>
  <si>
    <t>Rural | N = 209</t>
  </si>
  <si>
    <t>Total classes</t>
  </si>
  <si>
    <t>Rural</t>
  </si>
  <si>
    <t>Elementary</t>
  </si>
  <si>
    <t>English</t>
  </si>
  <si>
    <t>Math</t>
  </si>
  <si>
    <t>Science</t>
  </si>
  <si>
    <t>Social Sciences</t>
  </si>
  <si>
    <t>Special Education</t>
  </si>
  <si>
    <t>Overall</t>
  </si>
  <si>
    <t>Out of field</t>
  </si>
  <si>
    <t>Appropriately certified</t>
  </si>
  <si>
    <t>Statewide</t>
  </si>
  <si>
    <t>2016-2017 Educator Workforce Trends</t>
  </si>
  <si>
    <t>Rural High ED</t>
  </si>
  <si>
    <t>Urban or Suburban</t>
  </si>
  <si>
    <t>Practitioner's License</t>
  </si>
  <si>
    <t>Experienced, Out of state</t>
  </si>
  <si>
    <t>Experienced, rural Louisiana</t>
  </si>
  <si>
    <t>Experienced, non-rural Louisiana</t>
  </si>
  <si>
    <t>Experienced, other</t>
  </si>
  <si>
    <t xml:space="preserve">    </t>
  </si>
  <si>
    <t>Understanding the Need</t>
  </si>
  <si>
    <t>1. Comparing average 2016-2017 district performance letter grades</t>
  </si>
  <si>
    <t xml:space="preserve">2. How many classes are taught by appropriately certified teachers? </t>
  </si>
  <si>
    <t>Understanding the Supply</t>
  </si>
  <si>
    <t>2016-2017 Educator Workforce Trends - Supply</t>
  </si>
  <si>
    <t>2016-2017 Educator Workforce Trends - Need</t>
  </si>
  <si>
    <t>Uncertified</t>
  </si>
  <si>
    <t xml:space="preserve">Undergraduate </t>
  </si>
  <si>
    <t>Post-Baccalaureate</t>
  </si>
  <si>
    <t>Statewide | N = 1,318</t>
  </si>
  <si>
    <t>Urban or Suburban | N = 1,075</t>
  </si>
  <si>
    <t>Districts with yearlong residents</t>
  </si>
  <si>
    <t>Rural | N = 32</t>
  </si>
  <si>
    <t>Source: Believe and Prepare allocation, 2017 8G report</t>
  </si>
  <si>
    <t>Source: 2016-2017 Educator Workforce Report</t>
  </si>
  <si>
    <t>Preparation Program Completer*</t>
  </si>
  <si>
    <t xml:space="preserve">See Appendix 2 for list of courses. </t>
  </si>
  <si>
    <t>Categories</t>
  </si>
  <si>
    <t>1. Statewide</t>
  </si>
  <si>
    <t>2. Rural</t>
  </si>
  <si>
    <t>3. Rural high-economically-disadvantaged (Rural High ED)</t>
  </si>
  <si>
    <t>4. Urban or Suburban</t>
  </si>
  <si>
    <t>See Appendix 1 for a list of districts</t>
  </si>
  <si>
    <t>002</t>
  </si>
  <si>
    <t>Allen Parish</t>
  </si>
  <si>
    <t>005</t>
  </si>
  <si>
    <t>Avoyelles Parish</t>
  </si>
  <si>
    <t>001</t>
  </si>
  <si>
    <t>Acadia Parish</t>
  </si>
  <si>
    <t>007</t>
  </si>
  <si>
    <t>Bienville Parish</t>
  </si>
  <si>
    <t>003</t>
  </si>
  <si>
    <t>Ascension Parish</t>
  </si>
  <si>
    <t>006</t>
  </si>
  <si>
    <t>Beauregard Parish</t>
  </si>
  <si>
    <t>013</t>
  </si>
  <si>
    <t>Catahoula Parish</t>
  </si>
  <si>
    <t>004</t>
  </si>
  <si>
    <t>Assumption Parish</t>
  </si>
  <si>
    <t>066</t>
  </si>
  <si>
    <t>City of Bogalusa School District</t>
  </si>
  <si>
    <t>008</t>
  </si>
  <si>
    <t>Bossier Parish</t>
  </si>
  <si>
    <t>011</t>
  </si>
  <si>
    <t>Caldwell Parish</t>
  </si>
  <si>
    <t>014</t>
  </si>
  <si>
    <t>Claiborne Parish</t>
  </si>
  <si>
    <t>009</t>
  </si>
  <si>
    <t>Caddo Parish</t>
  </si>
  <si>
    <t>015</t>
  </si>
  <si>
    <t>Concordia Parish</t>
  </si>
  <si>
    <t>010</t>
  </si>
  <si>
    <t>Calcasieu Parish</t>
  </si>
  <si>
    <t>018</t>
  </si>
  <si>
    <t>East Carroll Parish</t>
  </si>
  <si>
    <t>012</t>
  </si>
  <si>
    <t>Cameron Parish</t>
  </si>
  <si>
    <t>019</t>
  </si>
  <si>
    <t>East Feliciana Parish</t>
  </si>
  <si>
    <t>016</t>
  </si>
  <si>
    <t>DeSoto Parish</t>
  </si>
  <si>
    <t>020</t>
  </si>
  <si>
    <t>Evangeline Parish</t>
  </si>
  <si>
    <t>017</t>
  </si>
  <si>
    <t>East Baton Rouge Parish</t>
  </si>
  <si>
    <t>021</t>
  </si>
  <si>
    <t>Franklin Parish</t>
  </si>
  <si>
    <t>023</t>
  </si>
  <si>
    <t>Iberia Parish</t>
  </si>
  <si>
    <t>033</t>
  </si>
  <si>
    <t>Madison Parish</t>
  </si>
  <si>
    <t>024</t>
  </si>
  <si>
    <t>Iberville Parish</t>
  </si>
  <si>
    <t>034</t>
  </si>
  <si>
    <t>Morehouse Parish</t>
  </si>
  <si>
    <t>026</t>
  </si>
  <si>
    <t>Jefferson Parish</t>
  </si>
  <si>
    <t>039</t>
  </si>
  <si>
    <t>027</t>
  </si>
  <si>
    <t>Jefferson Davis Parish</t>
  </si>
  <si>
    <t>022</t>
  </si>
  <si>
    <t>Grant Parish</t>
  </si>
  <si>
    <t>041</t>
  </si>
  <si>
    <t>Red River Parish</t>
  </si>
  <si>
    <t>028</t>
  </si>
  <si>
    <t>Lafayette Parish</t>
  </si>
  <si>
    <t>025</t>
  </si>
  <si>
    <t>Jackson Parish</t>
  </si>
  <si>
    <t>042</t>
  </si>
  <si>
    <t>Richland Parish</t>
  </si>
  <si>
    <t>029</t>
  </si>
  <si>
    <t>Lafourche Parish</t>
  </si>
  <si>
    <t>046</t>
  </si>
  <si>
    <t>St. Helena Parish</t>
  </si>
  <si>
    <t>030</t>
  </si>
  <si>
    <t>LaSalle Parish</t>
  </si>
  <si>
    <t>049</t>
  </si>
  <si>
    <t>St. Landry Parish</t>
  </si>
  <si>
    <t>031</t>
  </si>
  <si>
    <t>Lincoln Parish</t>
  </si>
  <si>
    <t>051</t>
  </si>
  <si>
    <t>St. Mary Parish</t>
  </si>
  <si>
    <t>032</t>
  </si>
  <si>
    <t>Livingston Parish</t>
  </si>
  <si>
    <t>054</t>
  </si>
  <si>
    <t>Tensas Parish</t>
  </si>
  <si>
    <t>035</t>
  </si>
  <si>
    <t>Natchitoches Parish</t>
  </si>
  <si>
    <t>056</t>
  </si>
  <si>
    <t>Union Parish</t>
  </si>
  <si>
    <t>036</t>
  </si>
  <si>
    <t>Orleans Parish</t>
  </si>
  <si>
    <t>043</t>
  </si>
  <si>
    <t>Sabine Parish</t>
  </si>
  <si>
    <t>059</t>
  </si>
  <si>
    <t>Washington Parish</t>
  </si>
  <si>
    <t>037</t>
  </si>
  <si>
    <t>Ouachita Parish</t>
  </si>
  <si>
    <t>038</t>
  </si>
  <si>
    <t>Plaquemines Parish</t>
  </si>
  <si>
    <t>040</t>
  </si>
  <si>
    <t>Rapides Parish</t>
  </si>
  <si>
    <t>044</t>
  </si>
  <si>
    <t>St. Bernard Parish</t>
  </si>
  <si>
    <t>045</t>
  </si>
  <si>
    <t>St. Charles Parish</t>
  </si>
  <si>
    <t>047</t>
  </si>
  <si>
    <t>St. James Parish</t>
  </si>
  <si>
    <t>057</t>
  </si>
  <si>
    <t>048</t>
  </si>
  <si>
    <t>St. John the Baptist Parish</t>
  </si>
  <si>
    <t>058</t>
  </si>
  <si>
    <t>Vernon Parish</t>
  </si>
  <si>
    <t>050</t>
  </si>
  <si>
    <t>St. Martin Parish</t>
  </si>
  <si>
    <t>052</t>
  </si>
  <si>
    <t>St. Tammany Parish</t>
  </si>
  <si>
    <t>060</t>
  </si>
  <si>
    <t>Webster Parish</t>
  </si>
  <si>
    <t>053</t>
  </si>
  <si>
    <t>Tangipahoa Parish</t>
  </si>
  <si>
    <t>062</t>
  </si>
  <si>
    <t>West Carroll Parish</t>
  </si>
  <si>
    <t>055</t>
  </si>
  <si>
    <t>Terrebonne Parish</t>
  </si>
  <si>
    <t>064</t>
  </si>
  <si>
    <t>Winn Parish</t>
  </si>
  <si>
    <t>061</t>
  </si>
  <si>
    <t>West Baton Rouge Parish</t>
  </si>
  <si>
    <t>063</t>
  </si>
  <si>
    <t>West Feliciana Parish</t>
  </si>
  <si>
    <t>065</t>
  </si>
  <si>
    <t>City of Monroe School District</t>
  </si>
  <si>
    <t>067</t>
  </si>
  <si>
    <t>Zachary Community School District</t>
  </si>
  <si>
    <t>068</t>
  </si>
  <si>
    <t>City of Baker School District</t>
  </si>
  <si>
    <t>069</t>
  </si>
  <si>
    <t>Central Community School District</t>
  </si>
  <si>
    <t>Sponsor Code</t>
  </si>
  <si>
    <t>Pointe Coupee Parish</t>
  </si>
  <si>
    <t>Vermilion Parish</t>
  </si>
  <si>
    <t>x</t>
  </si>
  <si>
    <t>CLASSES TAUGHT BY OUT OF FIELD OR UNCERTIFIED TEACHERS</t>
  </si>
  <si>
    <t>Course codes 120300, 120310, 120315, 121000, 121019, 030367, 030368, 030369, 030370, 030500, 030667, 030767, 120300, 121100, 121400, 122500, 122519, 123000, 123105, 123111, 150800, 160300, 190178, 220000, 700000</t>
  </si>
  <si>
    <t>Course code category MATH, ALGE, or GEOM, except for the elementary course 160300</t>
  </si>
  <si>
    <t>Course code category ENGL, except for elementary courses 120300, 120310, 120315</t>
  </si>
  <si>
    <t>Course category code SCIE, CHEM, BIOL, PHYS, except for the elementary course 150800</t>
  </si>
  <si>
    <t>Social Studies</t>
  </si>
  <si>
    <t>Course category code SOCS, except for the elementary course 220000</t>
  </si>
  <si>
    <t>Classes with at least 51% of special education students. If course requires special education certification, instructions must be provided by a teacher holding the special education certification for the course being taught. If course requires a content specific certification, instruction must be provided by a teacher holding the content area certification for the course being taught. Required certification areas are listed for each course in the Curriculum Database (CUR) and courses being taught by teachers.</t>
  </si>
  <si>
    <t>Appendix 2 - Courses included in Elementary, English, Math, Science, Social Studies, and Special Education Classes</t>
  </si>
  <si>
    <t xml:space="preserve">Appendix 1 - Categories of districts compared </t>
  </si>
  <si>
    <t>Average years of experience as a teacher</t>
  </si>
  <si>
    <t>Total number of responses</t>
  </si>
  <si>
    <t>&lt;1%</t>
  </si>
  <si>
    <t>Average answer score</t>
  </si>
  <si>
    <t>Source: Louisiana Department of Education Teacher Survey 2017</t>
  </si>
  <si>
    <t>I. 2016-2017 Educator Workforce Trends</t>
  </si>
  <si>
    <t>II. 2017 Louisiana Teacher Survey</t>
  </si>
  <si>
    <t>III. Appendices</t>
  </si>
  <si>
    <t>Rural High ED | N =21</t>
  </si>
  <si>
    <t>Rural High ED | N = 221</t>
  </si>
  <si>
    <t>Rural High ED | N = 224</t>
  </si>
  <si>
    <t>Rural High ED | N = 212</t>
  </si>
  <si>
    <t>Rural High ED | N = 209</t>
  </si>
  <si>
    <t>Rural High ED | 
 N = 209</t>
  </si>
  <si>
    <t>Rural High ED | 
N = 197</t>
  </si>
  <si>
    <t>Rural High ED | 
N = 196</t>
  </si>
  <si>
    <t>Rural High ED | 
N = 184</t>
  </si>
  <si>
    <t>Rural High ED | 
N = 180</t>
  </si>
  <si>
    <t>Statewide | N= 1,205</t>
  </si>
  <si>
    <t>Urban or Suburban | N = 990</t>
  </si>
  <si>
    <t>Statewide | N = 581</t>
  </si>
  <si>
    <t>Urban or Suburban | 
N = 497</t>
  </si>
  <si>
    <t>Rural High ED | 
N = 76</t>
  </si>
  <si>
    <t>Rural | N = 84</t>
  </si>
  <si>
    <t>Statewide | N = 1,120</t>
  </si>
  <si>
    <t>Hired on a PL1</t>
  </si>
  <si>
    <t>Hired on a PL2</t>
  </si>
  <si>
    <t>Hired on a PL3</t>
  </si>
  <si>
    <t>*Includes teachers who held a practitioner's license and who were hired in 2014-2015, 2015-2016, or 2016-2017.</t>
  </si>
  <si>
    <t xml:space="preserve">PL1 is practitioner teacher program, PL2 is certification only, PL3 is Master's certification only. </t>
  </si>
  <si>
    <t>University</t>
  </si>
  <si>
    <t>Non-University</t>
  </si>
  <si>
    <t>Source: 2016-2017 Educator Workforce Report, Regional Newly Hired Teachers Appendix</t>
  </si>
  <si>
    <t>Statewide | N = 4,582</t>
  </si>
  <si>
    <t>Statewide | N = 2,139</t>
  </si>
  <si>
    <t>Statewide | N = 2,878</t>
  </si>
  <si>
    <t>Rural | N = 506</t>
  </si>
  <si>
    <t>Rural High ED | 
N = 344</t>
  </si>
  <si>
    <t>005025</t>
  </si>
  <si>
    <t>LA School for Ag Science</t>
  </si>
  <si>
    <t>019015</t>
  </si>
  <si>
    <t>Slaughter Community Charter School</t>
  </si>
  <si>
    <t>029039</t>
  </si>
  <si>
    <t>Bayou Community Academy Charter School</t>
  </si>
  <si>
    <t>034003</t>
  </si>
  <si>
    <t>Beekman Charter School</t>
  </si>
  <si>
    <t>056002</t>
  </si>
  <si>
    <t>Downsville Community Charter School</t>
  </si>
  <si>
    <t>329001</t>
  </si>
  <si>
    <t>V. B. Glencoe Charter School</t>
  </si>
  <si>
    <t>333001</t>
  </si>
  <si>
    <t>Avoyelles Public Charter School</t>
  </si>
  <si>
    <t>336001</t>
  </si>
  <si>
    <t>Delhi Charter School</t>
  </si>
  <si>
    <t>341001</t>
  </si>
  <si>
    <t>D'Arbonne Woods Charter School</t>
  </si>
  <si>
    <t>W2A001</t>
  </si>
  <si>
    <t>Tallulah Charter School</t>
  </si>
  <si>
    <t>W4A001</t>
  </si>
  <si>
    <t>Delta Charter School MST</t>
  </si>
  <si>
    <t>W5B001</t>
  </si>
  <si>
    <t>Northeast Claiborne Charter</t>
  </si>
  <si>
    <t>W6A001</t>
  </si>
  <si>
    <t>Northshore Charter School</t>
  </si>
  <si>
    <t>WAL001</t>
  </si>
  <si>
    <t>JS Clark Leadership Academy</t>
  </si>
  <si>
    <t>009108</t>
  </si>
  <si>
    <t>Pathways in Education-Louisiana Inc.</t>
  </si>
  <si>
    <t>009111</t>
  </si>
  <si>
    <t>AmiKiDs Caddo</t>
  </si>
  <si>
    <t>009106</t>
  </si>
  <si>
    <t>Magnolia School of Excellence</t>
  </si>
  <si>
    <t>009109</t>
  </si>
  <si>
    <t>Pathways in Education - North market</t>
  </si>
  <si>
    <t>017137</t>
  </si>
  <si>
    <t>Thrive Baton Rouge</t>
  </si>
  <si>
    <t>017145</t>
  </si>
  <si>
    <t>South Baton Rouge Charter Academy</t>
  </si>
  <si>
    <t>017110</t>
  </si>
  <si>
    <t>Children's Charter School</t>
  </si>
  <si>
    <t>017135</t>
  </si>
  <si>
    <t>Inspire Charter Academy (Natl. Heritage Acad.)</t>
  </si>
  <si>
    <t>017133</t>
  </si>
  <si>
    <t>Mentorship STEAM Academy</t>
  </si>
  <si>
    <t>017112</t>
  </si>
  <si>
    <t>J. K. Haynes Charter Inc.</t>
  </si>
  <si>
    <t>017111</t>
  </si>
  <si>
    <t>Community School For Apprenticeship Learning</t>
  </si>
  <si>
    <t>026088</t>
  </si>
  <si>
    <t>Celerity Woodmere Charter School</t>
  </si>
  <si>
    <t>026128</t>
  </si>
  <si>
    <t>Jefferson RISE Charter School</t>
  </si>
  <si>
    <t>026126</t>
  </si>
  <si>
    <t>Young Audiences Charter School</t>
  </si>
  <si>
    <t>026125</t>
  </si>
  <si>
    <t>Kenner Discovery Health Sciences Academy</t>
  </si>
  <si>
    <t>026124</t>
  </si>
  <si>
    <t>International School of Louisiana Jefferson Parish</t>
  </si>
  <si>
    <t>026123</t>
  </si>
  <si>
    <t>JCFA</t>
  </si>
  <si>
    <t>026127</t>
  </si>
  <si>
    <t>Laureate Academy Charter School</t>
  </si>
  <si>
    <t>029040</t>
  </si>
  <si>
    <t>Virtual Academy of Lafourche</t>
  </si>
  <si>
    <t>036196</t>
  </si>
  <si>
    <t>Einstein Charter School at Sherwood Forest</t>
  </si>
  <si>
    <t>036163</t>
  </si>
  <si>
    <t>New Orleans Charter Science and Mathematics HS</t>
  </si>
  <si>
    <t>036187</t>
  </si>
  <si>
    <t>ENCORE Academy</t>
  </si>
  <si>
    <t>036188</t>
  </si>
  <si>
    <t>Bricolage Academy</t>
  </si>
  <si>
    <t>036189</t>
  </si>
  <si>
    <t>Homer A. Plessy Community School</t>
  </si>
  <si>
    <t>036191</t>
  </si>
  <si>
    <t>Wilson Charter School</t>
  </si>
  <si>
    <t>036192</t>
  </si>
  <si>
    <t>Foundation Preparatory</t>
  </si>
  <si>
    <t>036193</t>
  </si>
  <si>
    <t>Cypress Academy</t>
  </si>
  <si>
    <t>036195</t>
  </si>
  <si>
    <t>Einstein Charter Middle Sch at Sarah Towles Reed</t>
  </si>
  <si>
    <t>036035</t>
  </si>
  <si>
    <t>Warren Easton Senior High School</t>
  </si>
  <si>
    <t>036194</t>
  </si>
  <si>
    <t>Einstein Charter High School at Sarah Towles Reed</t>
  </si>
  <si>
    <t>036043</t>
  </si>
  <si>
    <t>Benjamin Franklin High School</t>
  </si>
  <si>
    <t>036056</t>
  </si>
  <si>
    <t>Alice M. Harte Elementary Charter School</t>
  </si>
  <si>
    <t>036158</t>
  </si>
  <si>
    <t>Lake Forest Elementary Charter School</t>
  </si>
  <si>
    <t>036013</t>
  </si>
  <si>
    <t>Einstein Charter School at Village De L'Est</t>
  </si>
  <si>
    <t>036005</t>
  </si>
  <si>
    <t>Audubon Charter School</t>
  </si>
  <si>
    <t>036060</t>
  </si>
  <si>
    <t>Edward Hynes Charter School</t>
  </si>
  <si>
    <t>036064</t>
  </si>
  <si>
    <t>Edna Karr High School</t>
  </si>
  <si>
    <t>036079</t>
  </si>
  <si>
    <t>Lusher Charter School</t>
  </si>
  <si>
    <t>036149</t>
  </si>
  <si>
    <t>Robert Russa Moton Charter School</t>
  </si>
  <si>
    <t>065030</t>
  </si>
  <si>
    <t>Excellence Academy Charter School</t>
  </si>
  <si>
    <t>300001</t>
  </si>
  <si>
    <t>Pierre A. Capdau Learning Academy</t>
  </si>
  <si>
    <t>300002</t>
  </si>
  <si>
    <t>Nelson Elementary School</t>
  </si>
  <si>
    <t>300003</t>
  </si>
  <si>
    <t>Lake Area New Tech Early College High School</t>
  </si>
  <si>
    <t>300004</t>
  </si>
  <si>
    <t>Gentilly Terrace Elementary School</t>
  </si>
  <si>
    <t>321001</t>
  </si>
  <si>
    <t>New Vision Learning Academy</t>
  </si>
  <si>
    <t>331001</t>
  </si>
  <si>
    <t>International School of Louisiana</t>
  </si>
  <si>
    <t>337001</t>
  </si>
  <si>
    <t>Belle Chasse Academy</t>
  </si>
  <si>
    <t>339001</t>
  </si>
  <si>
    <t>Milestone Academy</t>
  </si>
  <si>
    <t>340001</t>
  </si>
  <si>
    <t>The MAX Charter School</t>
  </si>
  <si>
    <t>343001</t>
  </si>
  <si>
    <t>Madison Preparatory Academy</t>
  </si>
  <si>
    <t>344001</t>
  </si>
  <si>
    <t>International High School of New Orleans</t>
  </si>
  <si>
    <t>345001</t>
  </si>
  <si>
    <t>University View Academy, Inc.</t>
  </si>
  <si>
    <t>346001</t>
  </si>
  <si>
    <t>Lake Charles Charter Academy</t>
  </si>
  <si>
    <t>347001</t>
  </si>
  <si>
    <t>Lycee Francais de la Nouvelle-Orleans</t>
  </si>
  <si>
    <t>348001</t>
  </si>
  <si>
    <t>New Orleans Military &amp; Maritime Academy</t>
  </si>
  <si>
    <t>360001</t>
  </si>
  <si>
    <t>The NET Charter High School</t>
  </si>
  <si>
    <t>361001</t>
  </si>
  <si>
    <t>Crescent Leadership Academy</t>
  </si>
  <si>
    <t>363001</t>
  </si>
  <si>
    <t>Harriet Tubman Charter School</t>
  </si>
  <si>
    <t>363002</t>
  </si>
  <si>
    <t>Paul Habans Charter School</t>
  </si>
  <si>
    <t>364001</t>
  </si>
  <si>
    <t>Fannie C. Williams Charter School</t>
  </si>
  <si>
    <t>367001</t>
  </si>
  <si>
    <t>Edgar P. Harney Spirit of Excellence Academy</t>
  </si>
  <si>
    <t>368001</t>
  </si>
  <si>
    <t>Morris Jeff Community School</t>
  </si>
  <si>
    <t>369001</t>
  </si>
  <si>
    <t>ReNEW Cultural Arts Academy at Live Oak Elementary</t>
  </si>
  <si>
    <t>369002</t>
  </si>
  <si>
    <t>ReNEW SciTech Academy at Laurel</t>
  </si>
  <si>
    <t>369003</t>
  </si>
  <si>
    <t>ReNEW Dolores T. Aaron Elementary</t>
  </si>
  <si>
    <t>369005</t>
  </si>
  <si>
    <t>ReNEW Accelerated High School West Bank Campus</t>
  </si>
  <si>
    <t>369006</t>
  </si>
  <si>
    <t>ReNEW Schaumburg Elementary</t>
  </si>
  <si>
    <t>369007</t>
  </si>
  <si>
    <t>ReNew McDonogh City Park Academy</t>
  </si>
  <si>
    <t>371001</t>
  </si>
  <si>
    <t>Linwood Public Charter School</t>
  </si>
  <si>
    <t>373001</t>
  </si>
  <si>
    <t>Arise Academy</t>
  </si>
  <si>
    <t>373002</t>
  </si>
  <si>
    <t>Mildred Osborne Charter School</t>
  </si>
  <si>
    <t>374001</t>
  </si>
  <si>
    <t>Success Preparatory Academy</t>
  </si>
  <si>
    <t>381001</t>
  </si>
  <si>
    <t>Akili Academy of New Orleans</t>
  </si>
  <si>
    <t>382001</t>
  </si>
  <si>
    <t>Sci Academy</t>
  </si>
  <si>
    <t>382002</t>
  </si>
  <si>
    <t>G. W. Carver Collegiate Academy</t>
  </si>
  <si>
    <t>382004</t>
  </si>
  <si>
    <t>Livingston Collegiate Academy</t>
  </si>
  <si>
    <t>385001</t>
  </si>
  <si>
    <t>Sylvanie Williams College Prep</t>
  </si>
  <si>
    <t>385002</t>
  </si>
  <si>
    <t>Walter L. Cohen College Prep</t>
  </si>
  <si>
    <t>385003</t>
  </si>
  <si>
    <t>Lawrence D. Crocker College Prep</t>
  </si>
  <si>
    <t>389002</t>
  </si>
  <si>
    <t>Kenilworth Science and Technology Charter School</t>
  </si>
  <si>
    <t>390001</t>
  </si>
  <si>
    <t>James M. Singleton Charter School</t>
  </si>
  <si>
    <t>393002</t>
  </si>
  <si>
    <t>Esperanza Charter School</t>
  </si>
  <si>
    <t>393003</t>
  </si>
  <si>
    <t>McDonogh 42 Charter School</t>
  </si>
  <si>
    <t>393001</t>
  </si>
  <si>
    <t>Lafayette Academy</t>
  </si>
  <si>
    <t>395002</t>
  </si>
  <si>
    <t>Dwight D. Eisenhower Academy of Global Studies</t>
  </si>
  <si>
    <t>395003</t>
  </si>
  <si>
    <t>William J. Fischer Accelerated Academy</t>
  </si>
  <si>
    <t>395004</t>
  </si>
  <si>
    <t>McDonogh #32 Literacy Charter School</t>
  </si>
  <si>
    <t>395005</t>
  </si>
  <si>
    <t>Lord Beaconsfield Landry-Oliver Perry Walker High</t>
  </si>
  <si>
    <t>395007</t>
  </si>
  <si>
    <t>Algiers Technology Academy</t>
  </si>
  <si>
    <t>395001</t>
  </si>
  <si>
    <t>Martin Behrman Charter Acad of Creative Arts &amp; Sci</t>
  </si>
  <si>
    <t>397001</t>
  </si>
  <si>
    <t>Sophie B. Wright Institute of Academic Excellence</t>
  </si>
  <si>
    <t>398004</t>
  </si>
  <si>
    <t>KIPP Central City Primary</t>
  </si>
  <si>
    <t>398007</t>
  </si>
  <si>
    <t>KIPP East Community Primary</t>
  </si>
  <si>
    <t>398008</t>
  </si>
  <si>
    <t>KIPP Booker T. Washington High School</t>
  </si>
  <si>
    <t>398005</t>
  </si>
  <si>
    <t>KIPP Renaissance High School</t>
  </si>
  <si>
    <t>398002</t>
  </si>
  <si>
    <t>KIPP McDonogh 15 School for the Creative Arts</t>
  </si>
  <si>
    <t>398001</t>
  </si>
  <si>
    <t>KIPP Believe College Prep</t>
  </si>
  <si>
    <t>398006</t>
  </si>
  <si>
    <t>KIPP New Orleans Leadership Academy</t>
  </si>
  <si>
    <t>398003</t>
  </si>
  <si>
    <t>KIPP Central City Academy</t>
  </si>
  <si>
    <t>399001</t>
  </si>
  <si>
    <t>Samuel J. Green Charter School</t>
  </si>
  <si>
    <t>399002</t>
  </si>
  <si>
    <t>Arthur Ashe Charter School</t>
  </si>
  <si>
    <t>399003</t>
  </si>
  <si>
    <t>Joseph S. Clark Preparatory High School</t>
  </si>
  <si>
    <t>399004</t>
  </si>
  <si>
    <t>Phillis Wheatley Community School</t>
  </si>
  <si>
    <t>399005</t>
  </si>
  <si>
    <t>Langston Hughes Charter Academy</t>
  </si>
  <si>
    <t>3A5001</t>
  </si>
  <si>
    <t>Mary D. Coghill Charter School</t>
  </si>
  <si>
    <t>3AP001</t>
  </si>
  <si>
    <t>Celerity Lanier Charter School</t>
  </si>
  <si>
    <t>3AP002</t>
  </si>
  <si>
    <t>Celerity Crestworth Charter School</t>
  </si>
  <si>
    <t>3AP003</t>
  </si>
  <si>
    <t>Celerity Dalton Charter School</t>
  </si>
  <si>
    <t>3AQ001</t>
  </si>
  <si>
    <t>Baton Rouge University Preparatory Elementary</t>
  </si>
  <si>
    <t>3B9001</t>
  </si>
  <si>
    <t>Capitol High School</t>
  </si>
  <si>
    <t>W1A001</t>
  </si>
  <si>
    <t>JCFA-East</t>
  </si>
  <si>
    <t>W1B001</t>
  </si>
  <si>
    <t>Advantage Charter Academy</t>
  </si>
  <si>
    <t>W2B001</t>
  </si>
  <si>
    <t>Willow Charter Academy</t>
  </si>
  <si>
    <t>W31001</t>
  </si>
  <si>
    <t>Dr. Martin Luther King Charter School for Sci/Tech</t>
  </si>
  <si>
    <t>W32001</t>
  </si>
  <si>
    <t>Joseph A. Craig Charter School</t>
  </si>
  <si>
    <t>W33001</t>
  </si>
  <si>
    <t>Lincoln Preparatory School: A TMCF Collegiate Acad</t>
  </si>
  <si>
    <t>W34001</t>
  </si>
  <si>
    <t>Laurel Oaks Charter School</t>
  </si>
  <si>
    <t>W35001</t>
  </si>
  <si>
    <t>Appex Collegiate Academy Charter School</t>
  </si>
  <si>
    <t>W36001</t>
  </si>
  <si>
    <t>Smothers Academy Preparatory School</t>
  </si>
  <si>
    <t>W37001</t>
  </si>
  <si>
    <t>Greater Grace Charter Academy Inc.</t>
  </si>
  <si>
    <t>W3A001</t>
  </si>
  <si>
    <t>Baton Rouge Charter Academy at Mid-City</t>
  </si>
  <si>
    <t>W3B001</t>
  </si>
  <si>
    <t>Iberville Charter Academy</t>
  </si>
  <si>
    <t>W4B001</t>
  </si>
  <si>
    <t>Lake Charles College Prep</t>
  </si>
  <si>
    <t>W6B001</t>
  </si>
  <si>
    <t>Acadiana Renaissance Charter Academy</t>
  </si>
  <si>
    <t>W7A001</t>
  </si>
  <si>
    <t>Louisiana Key Academy</t>
  </si>
  <si>
    <t>W7B001</t>
  </si>
  <si>
    <t>Lafayette Renaissance Charter Academy</t>
  </si>
  <si>
    <t>W8A001</t>
  </si>
  <si>
    <t>Impact Charter Elementary</t>
  </si>
  <si>
    <t>W9A001</t>
  </si>
  <si>
    <t>Vision Academy</t>
  </si>
  <si>
    <t>WAG001</t>
  </si>
  <si>
    <t>Louisiana Virtual Charter Academy</t>
  </si>
  <si>
    <t>WAK001</t>
  </si>
  <si>
    <t>Southwest Louisiana Charter Academy</t>
  </si>
  <si>
    <t>WAR001</t>
  </si>
  <si>
    <t>Tangi Academy</t>
  </si>
  <si>
    <t>WAU001</t>
  </si>
  <si>
    <t>GEO Prep Academy of Greater Baton Rouge</t>
  </si>
  <si>
    <t>WAV001</t>
  </si>
  <si>
    <t>Democracy Prep Louisiana Charter School</t>
  </si>
  <si>
    <t>WAW001</t>
  </si>
  <si>
    <t>Baton Rouge Bridge Academy Inc.</t>
  </si>
  <si>
    <t>WAX001</t>
  </si>
  <si>
    <t>Baton Rouge College Prep</t>
  </si>
  <si>
    <t>Statewide | N = 70</t>
  </si>
  <si>
    <t>Urban or Suburban | 
N = 38</t>
  </si>
  <si>
    <t>Includes LEAs 001-069, Recovery School District (RSD)</t>
  </si>
  <si>
    <t>Source: 2016-2017 District Performance Scores, LEAs 001-069</t>
  </si>
  <si>
    <t>Source: 2016-2017 Educator Workforce Report, LEAs 001-069</t>
  </si>
  <si>
    <t xml:space="preserve"> </t>
  </si>
  <si>
    <t>101010</t>
  </si>
  <si>
    <t>Pinecrest Supports &amp; Services Center</t>
  </si>
  <si>
    <t>101031</t>
  </si>
  <si>
    <t>Renaissance Home for Youth</t>
  </si>
  <si>
    <t>302006</t>
  </si>
  <si>
    <t>Louisiana School for Math Science &amp; the Arts</t>
  </si>
  <si>
    <t>304001</t>
  </si>
  <si>
    <t>Louisiana School for the Deaf</t>
  </si>
  <si>
    <t>304002</t>
  </si>
  <si>
    <t>Louisiana School for the Visually Impaired</t>
  </si>
  <si>
    <t>318001</t>
  </si>
  <si>
    <t>LSU Laboratory School</t>
  </si>
  <si>
    <t>319001</t>
  </si>
  <si>
    <t>Southern University Lab School</t>
  </si>
  <si>
    <t>334001</t>
  </si>
  <si>
    <t>New Orleans Center for Creative Arts</t>
  </si>
  <si>
    <t>Urban or Suburban | 
N = 3,898</t>
  </si>
  <si>
    <t>Rural | N = 684</t>
  </si>
  <si>
    <t>Rural High ED | 
N = 410</t>
  </si>
  <si>
    <t>Rural | N = 309</t>
  </si>
  <si>
    <t>Rural High ED | 
N = 213</t>
  </si>
  <si>
    <t>Urban or Suburban | 
N = 1,830</t>
  </si>
  <si>
    <t>Urban or Suburban | 
N = 2,372</t>
  </si>
  <si>
    <t>Statewide | N = 6,197</t>
  </si>
  <si>
    <t>Rural | N = 1,044</t>
  </si>
  <si>
    <t>Rural High ED | 
N = 689</t>
  </si>
  <si>
    <t>Urban or Suburban | 
N = 5,153</t>
  </si>
  <si>
    <t>*Preparation program completer only includes teachers who were hired after completing a teacher preparation program.</t>
  </si>
  <si>
    <t>Q 1 - How many years have you been a teacher?</t>
  </si>
  <si>
    <t xml:space="preserve">Q 3 - How much of your teacher preparation program was done online? </t>
  </si>
  <si>
    <t xml:space="preserve">Q 5 - What factors do you think discourage young people from entering the teaching profession? Please select all that apply. </t>
  </si>
  <si>
    <t>Q 7 - How do you think the public in general think about teachers compared to each of the following other professions.</t>
  </si>
  <si>
    <t>Q 8 - How do you think teacher salaries compare to typical salaries of professions for individuals with bachelor's degrees in the parish where you teach?</t>
  </si>
  <si>
    <t>Q 9 - Which of the following best describes your career aspirations?</t>
  </si>
  <si>
    <t>Q 6 - How important are each of the following as potential barriers to people entering the teaching profession. Please rank them from 1 (most important) to 6 (least important).</t>
  </si>
  <si>
    <t>Q 12 - How satisfied are you with the overall quality of life in the community where you live?</t>
  </si>
  <si>
    <t>Q 13 - How far (in miles) is the school where you teach from your place of residence? Please enter your response as a numeral (for example, if the school where you teach is ten miles from your residence then please type 10).</t>
  </si>
  <si>
    <t>Q 14 - Are you originally from the parish where you currently live?</t>
  </si>
  <si>
    <t>Q 17 - In your view, how does the cost of living in your community compare with the cost of living in a typical rural community?</t>
  </si>
  <si>
    <t>Q 18 - If you were to leave your current location, would you be open to relocating to a district you consider more rural?</t>
  </si>
  <si>
    <t>Q 19 - How much do you agree or disagree with the following statement:  “I was prepared for the realities of a classroom in my first year of teaching.”</t>
  </si>
  <si>
    <t xml:space="preserve">Q 1 - How many years have you been a teacher? </t>
  </si>
  <si>
    <t>Q 7 - How do you think the public in general think about teachers compared to each of the following other professions?</t>
  </si>
  <si>
    <t xml:space="preserve">Q 13 - How far (in miles) is the school where you teach from your place of residence? </t>
  </si>
  <si>
    <t>Q 16 - In your view, how does the cost of living in your community compare with the cost of living in a typical urban or suburban community?</t>
  </si>
  <si>
    <t xml:space="preserve">3. What is the supply of teachers hired in 2014-2016 who completed an undergraduate or post-baccalaureate teacher preparation program? </t>
  </si>
  <si>
    <t>5. What is the supply of teachers hired on a practitioner's license (PL) from 2014-2016?</t>
  </si>
  <si>
    <t>6. What is the supply of teachers hired in 2016-2017?</t>
  </si>
  <si>
    <t>7. Which districts had access to yearlong residents in 2016-2017?</t>
  </si>
  <si>
    <t xml:space="preserve">5. What is the supply of teachers hired on a practitioner's license (PL) in 2014-2016? </t>
  </si>
  <si>
    <t>Includes teachers who graduated from a teacher preparation program in 2013-2014, 2014-2015, or 2015-2016, and who were hired in 2014-2015, 2015-2016, or 2016-2017.</t>
  </si>
  <si>
    <t xml:space="preserve">Q 4 - Which of the following were the most important reasons to you personally for entering the teaching profession? Select all that apply. </t>
  </si>
  <si>
    <t>Q 2 - Which of the following best describes the program you completed to first become a certified teacher?</t>
  </si>
  <si>
    <t>1. Comparison of 2016-2017 Average District Letter Grades</t>
  </si>
  <si>
    <r>
      <t xml:space="preserve">4. From which institution types were </t>
    </r>
    <r>
      <rPr>
        <b/>
        <u/>
        <sz val="14"/>
        <color theme="1"/>
        <rFont val="Calibri"/>
        <family val="2"/>
        <scheme val="minor"/>
      </rPr>
      <t>post-baccalaureate</t>
    </r>
    <r>
      <rPr>
        <b/>
        <sz val="14"/>
        <color theme="1"/>
        <rFont val="Calibri"/>
        <family val="2"/>
        <scheme val="minor"/>
      </rPr>
      <t xml:space="preserve"> teacher preparation program completers hired in 2014-2016?</t>
    </r>
  </si>
  <si>
    <t>4. From which institution types were post-baccalaureate teacher preparation program completers hired in 2014-2016?</t>
  </si>
  <si>
    <t>Rural High ED | N = 89</t>
  </si>
  <si>
    <t>Rural High ED | N = 196
Answer</t>
  </si>
  <si>
    <t>Rural High ED | 
N = 200</t>
  </si>
  <si>
    <t>Rural High ED | 
N = 198</t>
  </si>
  <si>
    <t>Rural High ED | N = 2,196</t>
  </si>
  <si>
    <t>Rural High ED | N = 190</t>
  </si>
  <si>
    <t>Q 11 - As you think about next school year what are the most important factors that would lead you to cease teaching in your district? Please select all that apply.</t>
  </si>
  <si>
    <t>Q 10 - As you think about next school year what are the most important factors that would lead you to continue teaching in your district? Please select all that apply.</t>
  </si>
  <si>
    <t>Q 15 - Do you consider the place where you are originally from a rural area?</t>
  </si>
  <si>
    <t>Rural High ED | 
N = 195</t>
  </si>
  <si>
    <t>Q 6 - How important are each of the following as potential barriers to people entering the teaching profession? 
         Please rank from 1 (most important) to 6 (least important).</t>
  </si>
  <si>
    <t>2017 Believe and Prepare Rural Report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</si>
</sst>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</font>
    <font>
      <sz val="11"/>
      <color rgb="FFFFFFFF"/>
      <name val="Calibri"/>
      <family val="2"/>
    </font>
    <font>
      <b/>
      <sz val="12"/>
      <name val="Calibri"/>
      <family val="2"/>
    </font>
    <font>
      <i/>
      <sz val="10"/>
      <name val="Calibri"/>
      <family val="2"/>
    </font>
    <font>
      <sz val="10"/>
      <color theme="1"/>
      <name val="Calibri"/>
      <family val="2"/>
      <scheme val="minor"/>
    </font>
    <font>
      <sz val="10"/>
      <name val="Calibri"/>
      <family val="2"/>
    </font>
    <font>
      <sz val="10"/>
      <name val="Arial"/>
      <family val="2"/>
    </font>
    <font>
      <i/>
      <sz val="10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auto="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5" fillId="0" borderId="0"/>
  </cellStyleXfs>
  <cellXfs count="181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0" fillId="0" borderId="0" xfId="0" applyAlignment="1">
      <alignment wrapText="1"/>
    </xf>
    <xf numFmtId="0" fontId="3" fillId="0" borderId="0" xfId="0" applyFont="1" applyAlignment="1"/>
    <xf numFmtId="0" fontId="0" fillId="0" borderId="0" xfId="0" applyAlignment="1"/>
    <xf numFmtId="9" fontId="0" fillId="0" borderId="0" xfId="1" applyFont="1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right"/>
    </xf>
    <xf numFmtId="3" fontId="0" fillId="0" borderId="0" xfId="0" applyNumberFormat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9" fontId="0" fillId="0" borderId="0" xfId="0" applyNumberFormat="1" applyAlignment="1">
      <alignment horizontal="right"/>
    </xf>
    <xf numFmtId="9" fontId="0" fillId="0" borderId="0" xfId="0" applyNumberFormat="1" applyAlignment="1">
      <alignment horizontal="right" vertical="center"/>
    </xf>
    <xf numFmtId="9" fontId="0" fillId="0" borderId="1" xfId="0" applyNumberFormat="1" applyBorder="1" applyAlignment="1">
      <alignment horizontal="right" vertical="center"/>
    </xf>
    <xf numFmtId="9" fontId="0" fillId="0" borderId="0" xfId="1" applyFont="1" applyAlignment="1">
      <alignment horizontal="right" vertical="center"/>
    </xf>
    <xf numFmtId="9" fontId="0" fillId="0" borderId="1" xfId="1" applyFont="1" applyBorder="1" applyAlignment="1">
      <alignment horizontal="right" vertical="center"/>
    </xf>
    <xf numFmtId="0" fontId="2" fillId="2" borderId="0" xfId="0" applyFont="1" applyFill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 applyFill="1" applyBorder="1" applyAlignment="1">
      <alignment horizontal="right" vertical="center"/>
    </xf>
    <xf numFmtId="0" fontId="0" fillId="0" borderId="0" xfId="0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/>
    </xf>
    <xf numFmtId="0" fontId="0" fillId="0" borderId="0" xfId="0" applyAlignment="1">
      <alignment horizontal="left" wrapText="1"/>
    </xf>
    <xf numFmtId="0" fontId="0" fillId="0" borderId="0" xfId="0" applyFill="1" applyBorder="1" applyAlignment="1">
      <alignment horizontal="left" vertical="center" wrapText="1"/>
    </xf>
    <xf numFmtId="0" fontId="0" fillId="0" borderId="0" xfId="0" applyAlignment="1">
      <alignment horizontal="right" vertical="center" wrapText="1"/>
    </xf>
    <xf numFmtId="9" fontId="0" fillId="0" borderId="0" xfId="0" applyNumberFormat="1" applyAlignment="1">
      <alignment horizontal="right" vertical="center" wrapText="1"/>
    </xf>
    <xf numFmtId="3" fontId="0" fillId="0" borderId="0" xfId="0" applyNumberFormat="1" applyAlignment="1">
      <alignment horizontal="right" vertical="center" wrapText="1"/>
    </xf>
    <xf numFmtId="9" fontId="0" fillId="0" borderId="0" xfId="1" applyFont="1" applyAlignment="1">
      <alignment horizontal="right" vertical="center" wrapText="1"/>
    </xf>
    <xf numFmtId="0" fontId="2" fillId="0" borderId="0" xfId="0" applyFont="1" applyAlignment="1"/>
    <xf numFmtId="0" fontId="0" fillId="0" borderId="1" xfId="0" applyBorder="1" applyAlignment="1">
      <alignment horizontal="right"/>
    </xf>
    <xf numFmtId="9" fontId="0" fillId="0" borderId="1" xfId="0" applyNumberFormat="1" applyBorder="1" applyAlignment="1">
      <alignment horizontal="right"/>
    </xf>
    <xf numFmtId="0" fontId="0" fillId="0" borderId="0" xfId="0" applyAlignment="1">
      <alignment horizontal="right" wrapText="1"/>
    </xf>
    <xf numFmtId="9" fontId="0" fillId="0" borderId="0" xfId="0" applyNumberFormat="1" applyAlignment="1">
      <alignment horizontal="right" wrapText="1"/>
    </xf>
    <xf numFmtId="3" fontId="0" fillId="0" borderId="0" xfId="0" applyNumberFormat="1" applyAlignment="1">
      <alignment horizontal="right" wrapText="1"/>
    </xf>
    <xf numFmtId="9" fontId="0" fillId="0" borderId="0" xfId="1" applyFont="1" applyAlignment="1">
      <alignment horizontal="right" wrapText="1"/>
    </xf>
    <xf numFmtId="0" fontId="0" fillId="0" borderId="1" xfId="0" applyBorder="1" applyAlignment="1">
      <alignment horizontal="right" wrapText="1"/>
    </xf>
    <xf numFmtId="9" fontId="0" fillId="0" borderId="1" xfId="0" applyNumberFormat="1" applyBorder="1" applyAlignment="1">
      <alignment horizontal="right" wrapText="1"/>
    </xf>
    <xf numFmtId="9" fontId="0" fillId="0" borderId="1" xfId="1" applyFont="1" applyBorder="1" applyAlignment="1">
      <alignment horizontal="right" wrapText="1"/>
    </xf>
    <xf numFmtId="3" fontId="0" fillId="0" borderId="0" xfId="0" applyNumberFormat="1" applyAlignment="1">
      <alignment horizontal="right"/>
    </xf>
    <xf numFmtId="0" fontId="0" fillId="0" borderId="0" xfId="0" applyBorder="1" applyAlignment="1">
      <alignment horizontal="right"/>
    </xf>
    <xf numFmtId="9" fontId="0" fillId="0" borderId="0" xfId="0" applyNumberFormat="1" applyBorder="1" applyAlignment="1">
      <alignment horizontal="right"/>
    </xf>
    <xf numFmtId="0" fontId="0" fillId="0" borderId="0" xfId="0" applyBorder="1" applyAlignment="1"/>
    <xf numFmtId="0" fontId="0" fillId="0" borderId="0" xfId="0" applyBorder="1" applyAlignment="1">
      <alignment horizontal="left" wrapText="1"/>
    </xf>
    <xf numFmtId="3" fontId="0" fillId="0" borderId="1" xfId="0" applyNumberFormat="1" applyBorder="1" applyAlignment="1">
      <alignment horizontal="right"/>
    </xf>
    <xf numFmtId="9" fontId="0" fillId="0" borderId="1" xfId="1" applyFont="1" applyBorder="1" applyAlignment="1">
      <alignment horizontal="right"/>
    </xf>
    <xf numFmtId="0" fontId="5" fillId="0" borderId="0" xfId="0" applyFont="1" applyAlignment="1">
      <alignment vertical="center"/>
    </xf>
    <xf numFmtId="0" fontId="5" fillId="0" borderId="0" xfId="0" applyFont="1"/>
    <xf numFmtId="0" fontId="2" fillId="0" borderId="0" xfId="0" applyFont="1"/>
    <xf numFmtId="0" fontId="6" fillId="0" borderId="0" xfId="0" applyFont="1"/>
    <xf numFmtId="0" fontId="0" fillId="2" borderId="0" xfId="0" applyFill="1" applyAlignment="1">
      <alignment horizontal="center" vertical="center" wrapText="1"/>
    </xf>
    <xf numFmtId="2" fontId="0" fillId="0" borderId="0" xfId="0" applyNumberFormat="1"/>
    <xf numFmtId="2" fontId="0" fillId="0" borderId="0" xfId="0" applyNumberFormat="1" applyAlignment="1">
      <alignment horizontal="right"/>
    </xf>
    <xf numFmtId="2" fontId="0" fillId="0" borderId="0" xfId="0" applyNumberFormat="1" applyBorder="1" applyAlignment="1">
      <alignment horizontal="right"/>
    </xf>
    <xf numFmtId="4" fontId="0" fillId="2" borderId="0" xfId="0" applyNumberFormat="1" applyFill="1" applyAlignment="1">
      <alignment horizontal="center" vertical="center" wrapText="1"/>
    </xf>
    <xf numFmtId="4" fontId="2" fillId="2" borderId="0" xfId="0" applyNumberFormat="1" applyFont="1" applyFill="1" applyAlignment="1">
      <alignment horizontal="center" vertical="center" wrapText="1"/>
    </xf>
    <xf numFmtId="4" fontId="0" fillId="0" borderId="0" xfId="0" applyNumberFormat="1" applyAlignment="1">
      <alignment wrapText="1"/>
    </xf>
    <xf numFmtId="0" fontId="7" fillId="2" borderId="0" xfId="0" applyFont="1" applyFill="1" applyAlignment="1">
      <alignment horizontal="center" vertical="center" wrapText="1"/>
    </xf>
    <xf numFmtId="0" fontId="4" fillId="3" borderId="1" xfId="0" applyFont="1" applyFill="1" applyBorder="1" applyAlignment="1"/>
    <xf numFmtId="9" fontId="0" fillId="0" borderId="0" xfId="0" applyNumberFormat="1"/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0" fillId="0" borderId="0" xfId="0" applyBorder="1"/>
    <xf numFmtId="9" fontId="0" fillId="0" borderId="0" xfId="0" applyNumberFormat="1" applyBorder="1"/>
    <xf numFmtId="0" fontId="5" fillId="0" borderId="0" xfId="0" applyNumberFormat="1" applyFont="1"/>
    <xf numFmtId="3" fontId="0" fillId="0" borderId="0" xfId="0" applyNumberFormat="1" applyAlignment="1">
      <alignment horizontal="center" vertical="center"/>
    </xf>
    <xf numFmtId="3" fontId="0" fillId="0" borderId="0" xfId="1" applyNumberFormat="1" applyFont="1" applyAlignment="1">
      <alignment horizontal="center" vertical="center"/>
    </xf>
    <xf numFmtId="3" fontId="0" fillId="0" borderId="0" xfId="0" applyNumberFormat="1"/>
    <xf numFmtId="0" fontId="2" fillId="0" borderId="2" xfId="0" applyFont="1" applyBorder="1"/>
    <xf numFmtId="0" fontId="0" fillId="0" borderId="0" xfId="0" applyBorder="1" applyAlignment="1">
      <alignment horizontal="center" vertical="center"/>
    </xf>
    <xf numFmtId="3" fontId="0" fillId="0" borderId="0" xfId="0" applyNumberFormat="1" applyBorder="1"/>
    <xf numFmtId="3" fontId="0" fillId="0" borderId="0" xfId="0" applyNumberFormat="1" applyBorder="1" applyAlignment="1">
      <alignment horizontal="right"/>
    </xf>
    <xf numFmtId="9" fontId="0" fillId="0" borderId="0" xfId="1" applyNumberFormat="1" applyFont="1" applyBorder="1" applyAlignment="1">
      <alignment horizontal="right"/>
    </xf>
    <xf numFmtId="0" fontId="0" fillId="0" borderId="0" xfId="0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0" fontId="0" fillId="0" borderId="2" xfId="0" applyBorder="1" applyAlignment="1">
      <alignment horizontal="right" vertical="center"/>
    </xf>
    <xf numFmtId="3" fontId="0" fillId="0" borderId="2" xfId="0" applyNumberFormat="1" applyBorder="1" applyAlignment="1">
      <alignment horizontal="right" vertical="center"/>
    </xf>
    <xf numFmtId="3" fontId="0" fillId="0" borderId="2" xfId="0" applyNumberFormat="1" applyBorder="1" applyAlignment="1">
      <alignment horizontal="center" vertical="center"/>
    </xf>
    <xf numFmtId="3" fontId="0" fillId="0" borderId="2" xfId="1" applyNumberFormat="1" applyFont="1" applyBorder="1" applyAlignment="1">
      <alignment horizontal="center" vertical="center"/>
    </xf>
    <xf numFmtId="3" fontId="0" fillId="0" borderId="2" xfId="0" applyNumberFormat="1" applyBorder="1"/>
    <xf numFmtId="0" fontId="0" fillId="0" borderId="2" xfId="0" applyBorder="1"/>
    <xf numFmtId="0" fontId="0" fillId="0" borderId="2" xfId="0" applyBorder="1" applyAlignment="1">
      <alignment horizontal="center" vertical="center"/>
    </xf>
    <xf numFmtId="3" fontId="8" fillId="0" borderId="3" xfId="0" applyNumberFormat="1" applyFont="1" applyFill="1" applyBorder="1"/>
    <xf numFmtId="3" fontId="8" fillId="0" borderId="1" xfId="0" applyNumberFormat="1" applyFont="1" applyFill="1" applyBorder="1"/>
    <xf numFmtId="3" fontId="8" fillId="0" borderId="4" xfId="0" applyNumberFormat="1" applyFont="1" applyFill="1" applyBorder="1"/>
    <xf numFmtId="3" fontId="8" fillId="0" borderId="5" xfId="0" applyNumberFormat="1" applyFont="1" applyFill="1" applyBorder="1"/>
    <xf numFmtId="3" fontId="8" fillId="0" borderId="0" xfId="0" applyNumberFormat="1" applyFont="1" applyFill="1" applyBorder="1"/>
    <xf numFmtId="0" fontId="8" fillId="0" borderId="0" xfId="0" applyFont="1" applyFill="1" applyBorder="1"/>
    <xf numFmtId="0" fontId="9" fillId="0" borderId="0" xfId="0" applyFont="1" applyFill="1" applyBorder="1"/>
    <xf numFmtId="3" fontId="9" fillId="0" borderId="0" xfId="0" applyNumberFormat="1" applyFont="1" applyFill="1" applyBorder="1"/>
    <xf numFmtId="0" fontId="8" fillId="0" borderId="0" xfId="0" applyFont="1" applyFill="1" applyBorder="1" applyAlignment="1">
      <alignment vertical="top" wrapText="1"/>
    </xf>
    <xf numFmtId="3" fontId="8" fillId="0" borderId="0" xfId="0" applyNumberFormat="1" applyFont="1" applyFill="1" applyBorder="1" applyAlignment="1">
      <alignment vertical="top" wrapText="1"/>
    </xf>
    <xf numFmtId="0" fontId="8" fillId="0" borderId="6" xfId="0" applyFont="1" applyFill="1" applyBorder="1" applyAlignment="1">
      <alignment horizontal="left" indent="1"/>
    </xf>
    <xf numFmtId="9" fontId="9" fillId="0" borderId="7" xfId="0" applyNumberFormat="1" applyFont="1" applyFill="1" applyBorder="1"/>
    <xf numFmtId="9" fontId="9" fillId="0" borderId="6" xfId="0" applyNumberFormat="1" applyFont="1" applyFill="1" applyBorder="1"/>
    <xf numFmtId="9" fontId="9" fillId="0" borderId="8" xfId="0" applyNumberFormat="1" applyFont="1" applyFill="1" applyBorder="1"/>
    <xf numFmtId="9" fontId="9" fillId="0" borderId="9" xfId="0" applyNumberFormat="1" applyFont="1" applyFill="1" applyBorder="1"/>
    <xf numFmtId="0" fontId="8" fillId="0" borderId="10" xfId="0" applyFont="1" applyFill="1" applyBorder="1" applyAlignment="1">
      <alignment horizontal="left" indent="1"/>
    </xf>
    <xf numFmtId="9" fontId="9" fillId="0" borderId="11" xfId="0" applyNumberFormat="1" applyFont="1" applyFill="1" applyBorder="1"/>
    <xf numFmtId="9" fontId="9" fillId="0" borderId="10" xfId="0" applyNumberFormat="1" applyFont="1" applyFill="1" applyBorder="1"/>
    <xf numFmtId="9" fontId="9" fillId="0" borderId="12" xfId="0" applyNumberFormat="1" applyFont="1" applyFill="1" applyBorder="1"/>
    <xf numFmtId="9" fontId="9" fillId="0" borderId="13" xfId="0" applyNumberFormat="1" applyFont="1" applyFill="1" applyBorder="1"/>
    <xf numFmtId="0" fontId="8" fillId="0" borderId="14" xfId="0" applyFont="1" applyFill="1" applyBorder="1" applyAlignment="1">
      <alignment horizontal="left" indent="1"/>
    </xf>
    <xf numFmtId="9" fontId="10" fillId="0" borderId="15" xfId="0" applyNumberFormat="1" applyFont="1" applyFill="1" applyBorder="1"/>
    <xf numFmtId="9" fontId="10" fillId="0" borderId="14" xfId="0" applyNumberFormat="1" applyFont="1" applyFill="1" applyBorder="1"/>
    <xf numFmtId="9" fontId="10" fillId="0" borderId="16" xfId="0" applyNumberFormat="1" applyFont="1" applyFill="1" applyBorder="1"/>
    <xf numFmtId="9" fontId="10" fillId="0" borderId="17" xfId="0" applyNumberFormat="1" applyFont="1" applyFill="1" applyBorder="1"/>
    <xf numFmtId="9" fontId="10" fillId="4" borderId="7" xfId="0" applyNumberFormat="1" applyFont="1" applyFill="1" applyBorder="1"/>
    <xf numFmtId="0" fontId="9" fillId="0" borderId="0" xfId="0" applyFont="1"/>
    <xf numFmtId="0" fontId="0" fillId="0" borderId="0" xfId="0" applyBorder="1" applyAlignment="1">
      <alignment horizontal="right" vertical="center" wrapText="1"/>
    </xf>
    <xf numFmtId="9" fontId="0" fillId="0" borderId="0" xfId="0" applyNumberFormat="1" applyBorder="1" applyAlignment="1">
      <alignment horizontal="right" vertical="center" wrapText="1"/>
    </xf>
    <xf numFmtId="3" fontId="0" fillId="0" borderId="0" xfId="0" applyNumberFormat="1" applyBorder="1" applyAlignment="1">
      <alignment horizontal="right" vertical="center" wrapText="1"/>
    </xf>
    <xf numFmtId="9" fontId="0" fillId="0" borderId="0" xfId="1" applyFont="1" applyBorder="1" applyAlignment="1">
      <alignment horizontal="right" vertical="center" wrapText="1"/>
    </xf>
    <xf numFmtId="0" fontId="0" fillId="0" borderId="0" xfId="0" applyBorder="1" applyAlignment="1">
      <alignment wrapText="1"/>
    </xf>
    <xf numFmtId="0" fontId="0" fillId="0" borderId="0" xfId="0" applyFont="1" applyBorder="1"/>
    <xf numFmtId="0" fontId="0" fillId="0" borderId="0" xfId="0" applyFont="1" applyBorder="1" applyAlignment="1"/>
    <xf numFmtId="0" fontId="0" fillId="0" borderId="0" xfId="0" applyFont="1"/>
    <xf numFmtId="9" fontId="0" fillId="0" borderId="0" xfId="0" applyNumberFormat="1" applyFont="1" applyBorder="1" applyAlignment="1"/>
    <xf numFmtId="0" fontId="11" fillId="0" borderId="1" xfId="0" applyFont="1" applyFill="1" applyBorder="1" applyAlignment="1">
      <alignment vertical="top" wrapText="1"/>
    </xf>
    <xf numFmtId="0" fontId="2" fillId="5" borderId="0" xfId="0" applyFont="1" applyFill="1" applyAlignment="1"/>
    <xf numFmtId="0" fontId="2" fillId="5" borderId="0" xfId="0" applyFont="1" applyFill="1" applyAlignment="1">
      <alignment horizontal="left"/>
    </xf>
    <xf numFmtId="0" fontId="12" fillId="0" borderId="0" xfId="0" applyFont="1" applyFill="1" applyBorder="1"/>
    <xf numFmtId="0" fontId="13" fillId="0" borderId="0" xfId="0" applyFont="1"/>
    <xf numFmtId="0" fontId="9" fillId="0" borderId="1" xfId="0" applyFont="1" applyFill="1" applyBorder="1"/>
    <xf numFmtId="3" fontId="0" fillId="0" borderId="1" xfId="0" applyNumberFormat="1" applyBorder="1" applyAlignment="1">
      <alignment horizontal="right" vertical="center" wrapText="1"/>
    </xf>
    <xf numFmtId="9" fontId="0" fillId="0" borderId="1" xfId="0" applyNumberFormat="1" applyBorder="1" applyAlignment="1">
      <alignment horizontal="right" vertical="center" wrapText="1"/>
    </xf>
    <xf numFmtId="0" fontId="0" fillId="0" borderId="1" xfId="0" applyBorder="1" applyAlignment="1">
      <alignment horizontal="right" vertical="center" wrapText="1"/>
    </xf>
    <xf numFmtId="9" fontId="0" fillId="0" borderId="1" xfId="1" applyFont="1" applyBorder="1" applyAlignment="1">
      <alignment horizontal="right" vertical="center" wrapText="1"/>
    </xf>
    <xf numFmtId="0" fontId="9" fillId="0" borderId="1" xfId="0" applyFont="1" applyBorder="1"/>
    <xf numFmtId="0" fontId="0" fillId="0" borderId="1" xfId="0" applyBorder="1"/>
    <xf numFmtId="0" fontId="14" fillId="0" borderId="0" xfId="0" applyFont="1" applyFill="1" applyBorder="1" applyAlignment="1"/>
    <xf numFmtId="0" fontId="0" fillId="0" borderId="0" xfId="0" applyAlignment="1">
      <alignment horizontal="center"/>
    </xf>
    <xf numFmtId="0" fontId="2" fillId="6" borderId="18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wrapText="1"/>
    </xf>
    <xf numFmtId="0" fontId="0" fillId="0" borderId="1" xfId="0" applyBorder="1" applyAlignment="1">
      <alignment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vertical="center"/>
    </xf>
    <xf numFmtId="0" fontId="4" fillId="5" borderId="19" xfId="0" applyFont="1" applyFill="1" applyBorder="1" applyAlignment="1">
      <alignment wrapText="1"/>
    </xf>
    <xf numFmtId="0" fontId="16" fillId="0" borderId="0" xfId="0" applyFont="1" applyAlignment="1"/>
    <xf numFmtId="0" fontId="16" fillId="0" borderId="0" xfId="0" applyFont="1"/>
    <xf numFmtId="0" fontId="0" fillId="2" borderId="0" xfId="0" applyFill="1"/>
    <xf numFmtId="0" fontId="3" fillId="2" borderId="0" xfId="0" applyFont="1" applyFill="1"/>
    <xf numFmtId="0" fontId="2" fillId="2" borderId="0" xfId="0" applyFont="1" applyFill="1" applyAlignment="1"/>
    <xf numFmtId="0" fontId="4" fillId="5" borderId="0" xfId="0" applyFont="1" applyFill="1" applyAlignment="1">
      <alignment horizontal="left"/>
    </xf>
    <xf numFmtId="0" fontId="0" fillId="0" borderId="1" xfId="0" applyBorder="1" applyAlignment="1">
      <alignment vertical="center" wrapText="1"/>
    </xf>
    <xf numFmtId="3" fontId="0" fillId="0" borderId="0" xfId="0" applyNumberFormat="1" applyFont="1" applyFill="1" applyBorder="1"/>
    <xf numFmtId="0" fontId="0" fillId="0" borderId="0" xfId="0" applyFont="1" applyFill="1" applyBorder="1" applyAlignment="1"/>
    <xf numFmtId="3" fontId="0" fillId="0" borderId="0" xfId="0" applyNumberFormat="1" applyFont="1" applyFill="1" applyBorder="1" applyAlignment="1"/>
    <xf numFmtId="9" fontId="0" fillId="0" borderId="0" xfId="0" applyNumberFormat="1" applyFont="1" applyFill="1" applyBorder="1" applyAlignment="1"/>
    <xf numFmtId="3" fontId="0" fillId="0" borderId="0" xfId="0" applyNumberFormat="1" applyFont="1" applyFill="1" applyBorder="1" applyAlignment="1">
      <alignment horizontal="right" vertical="center" wrapText="1"/>
    </xf>
    <xf numFmtId="9" fontId="0" fillId="0" borderId="0" xfId="0" applyNumberFormat="1" applyFont="1" applyFill="1" applyBorder="1" applyAlignment="1">
      <alignment horizontal="right" vertical="center" wrapText="1"/>
    </xf>
    <xf numFmtId="0" fontId="0" fillId="0" borderId="0" xfId="0" applyFont="1" applyFill="1" applyBorder="1" applyAlignment="1">
      <alignment horizontal="right" vertical="center" wrapText="1"/>
    </xf>
    <xf numFmtId="9" fontId="1" fillId="0" borderId="0" xfId="1" applyFont="1" applyFill="1" applyBorder="1" applyAlignment="1">
      <alignment horizontal="right" vertical="center" wrapText="1"/>
    </xf>
    <xf numFmtId="0" fontId="0" fillId="0" borderId="0" xfId="0" applyFont="1" applyFill="1" applyBorder="1"/>
    <xf numFmtId="9" fontId="0" fillId="0" borderId="0" xfId="0" applyNumberFormat="1" applyFont="1" applyFill="1" applyBorder="1"/>
    <xf numFmtId="9" fontId="0" fillId="0" borderId="1" xfId="0" applyNumberFormat="1" applyFont="1" applyFill="1" applyBorder="1" applyAlignment="1">
      <alignment horizontal="right" vertical="center" wrapText="1"/>
    </xf>
    <xf numFmtId="9" fontId="0" fillId="0" borderId="1" xfId="0" applyNumberFormat="1" applyFont="1" applyFill="1" applyBorder="1"/>
    <xf numFmtId="3" fontId="0" fillId="0" borderId="1" xfId="0" applyNumberFormat="1" applyFont="1" applyFill="1" applyBorder="1"/>
    <xf numFmtId="9" fontId="0" fillId="0" borderId="1" xfId="0" applyNumberFormat="1" applyBorder="1"/>
    <xf numFmtId="0" fontId="0" fillId="0" borderId="1" xfId="0" applyBorder="1" applyAlignment="1"/>
    <xf numFmtId="0" fontId="3" fillId="5" borderId="0" xfId="0" applyFont="1" applyFill="1" applyAlignment="1">
      <alignment horizontal="left"/>
    </xf>
    <xf numFmtId="0" fontId="2" fillId="2" borderId="2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wrapText="1"/>
    </xf>
    <xf numFmtId="0" fontId="4" fillId="3" borderId="1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left"/>
    </xf>
    <xf numFmtId="0" fontId="4" fillId="3" borderId="1" xfId="0" applyFont="1" applyFill="1" applyBorder="1" applyAlignment="1">
      <alignment horizontal="left" vertical="center" wrapText="1"/>
    </xf>
    <xf numFmtId="4" fontId="2" fillId="2" borderId="2" xfId="0" applyNumberFormat="1" applyFont="1" applyFill="1" applyBorder="1" applyAlignment="1">
      <alignment horizontal="center" vertical="center" wrapText="1"/>
    </xf>
    <xf numFmtId="3" fontId="2" fillId="2" borderId="2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wrapText="1"/>
    </xf>
    <xf numFmtId="0" fontId="2" fillId="0" borderId="2" xfId="0" applyFont="1" applyBorder="1" applyAlignment="1">
      <alignment horizontal="center"/>
    </xf>
  </cellXfs>
  <cellStyles count="3">
    <cellStyle name="Normal" xfId="0" builtinId="0"/>
    <cellStyle name="Normal 2" xfId="2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312856641907615E-2"/>
          <c:y val="4.9263133544350218E-2"/>
          <c:w val="0.88718182494394682"/>
          <c:h val="0.834356680602808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'[1]Workforce Analysis'!$F$173:$F$176</c:f>
              <c:strCache>
                <c:ptCount val="1"/>
                <c:pt idx="0">
                  <c:v>1.952380952 2.3125 3.108108108 2.739130435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'[1]Workforce Analysis'!$E$173:$E$176</c:f>
              <c:strCache>
                <c:ptCount val="4"/>
                <c:pt idx="0">
                  <c:v>Rural High ED</c:v>
                </c:pt>
                <c:pt idx="1">
                  <c:v>Rural</c:v>
                </c:pt>
                <c:pt idx="2">
                  <c:v>Urban or Suburban</c:v>
                </c:pt>
                <c:pt idx="3">
                  <c:v>Statewide</c:v>
                </c:pt>
              </c:strCache>
            </c:strRef>
          </c:cat>
          <c:val>
            <c:numRef>
              <c:f>'[1]Workforce Analysis'!$F$173:$F$176</c:f>
              <c:numCache>
                <c:formatCode>General</c:formatCode>
                <c:ptCount val="4"/>
                <c:pt idx="0">
                  <c:v>1.9523809523809523</c:v>
                </c:pt>
                <c:pt idx="1">
                  <c:v>2.3125</c:v>
                </c:pt>
                <c:pt idx="2">
                  <c:v>3.1081081081081079</c:v>
                </c:pt>
                <c:pt idx="3">
                  <c:v>2.7391304347826089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7179440"/>
        <c:axId val="167180000"/>
      </c:barChart>
      <c:catAx>
        <c:axId val="16717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7180000"/>
        <c:crosses val="autoZero"/>
        <c:auto val="1"/>
        <c:lblAlgn val="ctr"/>
        <c:lblOffset val="100"/>
        <c:noMultiLvlLbl val="0"/>
      </c:catAx>
      <c:valAx>
        <c:axId val="167180000"/>
        <c:scaling>
          <c:orientation val="minMax"/>
          <c:max val="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7179440"/>
        <c:crosses val="autoZero"/>
        <c:crossBetween val="between"/>
        <c:majorUnit val="1"/>
        <c:min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</xdr:rowOff>
    </xdr:from>
    <xdr:to>
      <xdr:col>13</xdr:col>
      <xdr:colOff>85725</xdr:colOff>
      <xdr:row>5</xdr:row>
      <xdr:rowOff>19051</xdr:rowOff>
    </xdr:to>
    <xdr:pic>
      <xdr:nvPicPr>
        <xdr:cNvPr id="2" name="Picture 1" descr="A Believes Header Letter (Excel)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"/>
          <a:ext cx="8010525" cy="10382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85724</xdr:colOff>
      <xdr:row>4</xdr:row>
      <xdr:rowOff>180975</xdr:rowOff>
    </xdr:from>
    <xdr:to>
      <xdr:col>19</xdr:col>
      <xdr:colOff>95249</xdr:colOff>
      <xdr:row>42</xdr:row>
      <xdr:rowOff>180975</xdr:rowOff>
    </xdr:to>
    <xdr:pic>
      <xdr:nvPicPr>
        <xdr:cNvPr id="5" name="Picture 4" descr="C:\Users\dmitche7\AppData\Local\Microsoft\Windows\Temporary Internet Files\Content.Outlook\025XR5BT\Believe  Prepare Maps_Rural Resident Placement.pn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43324" y="942975"/>
          <a:ext cx="7934325" cy="74866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13</xdr:col>
      <xdr:colOff>85725</xdr:colOff>
      <xdr:row>5</xdr:row>
      <xdr:rowOff>9526</xdr:rowOff>
    </xdr:to>
    <xdr:pic>
      <xdr:nvPicPr>
        <xdr:cNvPr id="2" name="Picture 1" descr="A Believes Header Letter (Excel)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62001"/>
          <a:ext cx="8010525" cy="1028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57150</xdr:colOff>
      <xdr:row>5</xdr:row>
      <xdr:rowOff>9525</xdr:rowOff>
    </xdr:to>
    <xdr:pic>
      <xdr:nvPicPr>
        <xdr:cNvPr id="2" name="Picture 1" descr="A Believes Header Letter (Excel)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010525" cy="1028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8</xdr:row>
      <xdr:rowOff>9526</xdr:rowOff>
    </xdr:from>
    <xdr:to>
      <xdr:col>4</xdr:col>
      <xdr:colOff>470002</xdr:colOff>
      <xdr:row>23</xdr:row>
      <xdr:rowOff>28576</xdr:rowOff>
    </xdr:to>
    <xdr:grpSp>
      <xdr:nvGrpSpPr>
        <xdr:cNvPr id="18" name="Group 17"/>
        <xdr:cNvGrpSpPr/>
      </xdr:nvGrpSpPr>
      <xdr:grpSpPr>
        <a:xfrm>
          <a:off x="0" y="1663066"/>
          <a:ext cx="4821022" cy="3219450"/>
          <a:chOff x="1619250" y="7059264"/>
          <a:chExt cx="3545768" cy="2875311"/>
        </a:xfrm>
      </xdr:grpSpPr>
      <xdr:graphicFrame macro="">
        <xdr:nvGraphicFramePr>
          <xdr:cNvPr id="14" name="Chart 13"/>
          <xdr:cNvGraphicFramePr>
            <a:graphicFrameLocks/>
          </xdr:cNvGraphicFramePr>
        </xdr:nvGraphicFramePr>
        <xdr:xfrm>
          <a:off x="1619250" y="7467600"/>
          <a:ext cx="3543300" cy="2466975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sp macro="" textlink="">
        <xdr:nvSpPr>
          <xdr:cNvPr id="16" name="Rectangle 15"/>
          <xdr:cNvSpPr/>
        </xdr:nvSpPr>
        <xdr:spPr>
          <a:xfrm>
            <a:off x="1676400" y="7467599"/>
            <a:ext cx="314325" cy="2276475"/>
          </a:xfrm>
          <a:prstGeom prst="rect">
            <a:avLst/>
          </a:prstGeom>
          <a:solidFill>
            <a:sysClr val="window" lastClr="FFFFFF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en-US" sz="1100">
                <a:solidFill>
                  <a:sysClr val="windowText" lastClr="000000"/>
                </a:solidFill>
              </a:rPr>
              <a:t>A</a:t>
            </a:r>
          </a:p>
          <a:p>
            <a:pPr algn="l"/>
            <a:endParaRPr lang="en-US" sz="1100">
              <a:solidFill>
                <a:sysClr val="windowText" lastClr="000000"/>
              </a:solidFill>
            </a:endParaRPr>
          </a:p>
          <a:p>
            <a:pPr algn="l"/>
            <a:endParaRPr lang="en-US" sz="700">
              <a:solidFill>
                <a:sysClr val="windowText" lastClr="000000"/>
              </a:solidFill>
            </a:endParaRPr>
          </a:p>
          <a:p>
            <a:pPr algn="l"/>
            <a:r>
              <a:rPr lang="en-US" sz="1100">
                <a:solidFill>
                  <a:sysClr val="windowText" lastClr="000000"/>
                </a:solidFill>
              </a:rPr>
              <a:t>B</a:t>
            </a:r>
          </a:p>
          <a:p>
            <a:pPr algn="l"/>
            <a:endParaRPr lang="en-US" sz="1100">
              <a:solidFill>
                <a:sysClr val="windowText" lastClr="000000"/>
              </a:solidFill>
            </a:endParaRPr>
          </a:p>
          <a:p>
            <a:pPr algn="l"/>
            <a:endParaRPr lang="en-US" sz="700">
              <a:solidFill>
                <a:sysClr val="windowText" lastClr="000000"/>
              </a:solidFill>
            </a:endParaRPr>
          </a:p>
          <a:p>
            <a:pPr algn="l"/>
            <a:r>
              <a:rPr lang="en-US" sz="1100">
                <a:solidFill>
                  <a:sysClr val="windowText" lastClr="000000"/>
                </a:solidFill>
              </a:rPr>
              <a:t>C</a:t>
            </a:r>
          </a:p>
          <a:p>
            <a:pPr algn="l"/>
            <a:endParaRPr lang="en-US" sz="1100">
              <a:solidFill>
                <a:sysClr val="windowText" lastClr="000000"/>
              </a:solidFill>
            </a:endParaRPr>
          </a:p>
          <a:p>
            <a:pPr algn="l"/>
            <a:endParaRPr lang="en-US" sz="800">
              <a:solidFill>
                <a:sysClr val="windowText" lastClr="000000"/>
              </a:solidFill>
            </a:endParaRPr>
          </a:p>
          <a:p>
            <a:pPr algn="l"/>
            <a:r>
              <a:rPr lang="en-US" sz="1100">
                <a:solidFill>
                  <a:sysClr val="windowText" lastClr="000000"/>
                </a:solidFill>
              </a:rPr>
              <a:t>D</a:t>
            </a:r>
          </a:p>
          <a:p>
            <a:pPr algn="l"/>
            <a:endParaRPr lang="en-US" sz="1100">
              <a:solidFill>
                <a:sysClr val="windowText" lastClr="000000"/>
              </a:solidFill>
            </a:endParaRPr>
          </a:p>
          <a:p>
            <a:pPr algn="l"/>
            <a:endParaRPr lang="en-US" sz="700">
              <a:solidFill>
                <a:sysClr val="windowText" lastClr="000000"/>
              </a:solidFill>
            </a:endParaRPr>
          </a:p>
          <a:p>
            <a:pPr algn="l"/>
            <a:r>
              <a:rPr lang="en-US" sz="1100">
                <a:solidFill>
                  <a:sysClr val="windowText" lastClr="000000"/>
                </a:solidFill>
              </a:rPr>
              <a:t>F</a:t>
            </a:r>
          </a:p>
        </xdr:txBody>
      </xdr:sp>
      <xdr:sp macro="" textlink="">
        <xdr:nvSpPr>
          <xdr:cNvPr id="17" name="Rectangle 16"/>
          <xdr:cNvSpPr/>
        </xdr:nvSpPr>
        <xdr:spPr>
          <a:xfrm>
            <a:off x="1650293" y="7059264"/>
            <a:ext cx="3514725" cy="400050"/>
          </a:xfrm>
          <a:prstGeom prst="rect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1400"/>
              <a:t>Average 2016-2017 District Letter</a:t>
            </a:r>
            <a:r>
              <a:rPr lang="en-US" sz="1400" baseline="0"/>
              <a:t> Grade Rating</a:t>
            </a:r>
            <a:endParaRPr lang="en-US" sz="1400"/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552450</xdr:colOff>
      <xdr:row>5</xdr:row>
      <xdr:rowOff>0</xdr:rowOff>
    </xdr:to>
    <xdr:pic>
      <xdr:nvPicPr>
        <xdr:cNvPr id="2" name="Picture 1" descr="A Believes Header Letter (Excel)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010525" cy="1019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13</xdr:col>
      <xdr:colOff>85725</xdr:colOff>
      <xdr:row>5</xdr:row>
      <xdr:rowOff>0</xdr:rowOff>
    </xdr:to>
    <xdr:pic>
      <xdr:nvPicPr>
        <xdr:cNvPr id="2" name="Picture 1" descr="A Believes Header Letter (Excel)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010525" cy="1152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438150</xdr:colOff>
      <xdr:row>5</xdr:row>
      <xdr:rowOff>0</xdr:rowOff>
    </xdr:to>
    <xdr:pic>
      <xdr:nvPicPr>
        <xdr:cNvPr id="2" name="Picture 1" descr="A Believes Header Letter (Excel)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010525" cy="1066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152400</xdr:colOff>
      <xdr:row>5</xdr:row>
      <xdr:rowOff>0</xdr:rowOff>
    </xdr:to>
    <xdr:pic>
      <xdr:nvPicPr>
        <xdr:cNvPr id="3" name="Picture 2" descr="A Believes Header Letter (Excel)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010525" cy="1152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9</xdr:col>
      <xdr:colOff>247650</xdr:colOff>
      <xdr:row>4</xdr:row>
      <xdr:rowOff>419101</xdr:rowOff>
    </xdr:to>
    <xdr:pic>
      <xdr:nvPicPr>
        <xdr:cNvPr id="2" name="Picture 1" descr="A Believes Header Letter (Excel)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8010525" cy="1181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</xdr:rowOff>
    </xdr:from>
    <xdr:to>
      <xdr:col>5</xdr:col>
      <xdr:colOff>314325</xdr:colOff>
      <xdr:row>0</xdr:row>
      <xdr:rowOff>1323975</xdr:rowOff>
    </xdr:to>
    <xdr:sp macro="" textlink="">
      <xdr:nvSpPr>
        <xdr:cNvPr id="2" name="TextBox 1"/>
        <xdr:cNvSpPr txBox="1"/>
      </xdr:nvSpPr>
      <xdr:spPr>
        <a:xfrm>
          <a:off x="0" y="9525"/>
          <a:ext cx="7153275" cy="13144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the purposes of this analysis, ‘</a:t>
          </a:r>
          <a:r>
            <a:rPr lang="en-US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rural</a:t>
          </a:r>
          <a: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’ refers to school systems included in the federal Rural Education Achievement Program (REAP). REAP school systems with close proximity to an urban area or university were excluded. </a:t>
          </a:r>
        </a:p>
        <a:p>
          <a:endParaRPr lang="en-US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the purposes of this analysis, ‘</a:t>
          </a:r>
          <a:r>
            <a:rPr lang="en-US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high-economically disadvantaged rural</a:t>
          </a:r>
          <a: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’ (rural high ED) refers to rural districts in which 75 percent or more of the population meets Louisiana’s definition of </a:t>
          </a:r>
          <a:r>
            <a:rPr lang="en-US" sz="1100" b="0" i="1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economically disadvantaged</a:t>
          </a:r>
          <a: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</a:t>
          </a:r>
          <a:r>
            <a:rPr lang="en-US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which </a:t>
          </a:r>
          <a: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is the percentage of students eligible for SNAP, TANF, or Medicaid.</a:t>
          </a:r>
        </a:p>
        <a:p>
          <a:endParaRPr lang="en-US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_TCHE\TCHE%20Share\DM\Alex_Matthew\Rural%20Teachers%20Analysis_vF.d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Workforce data &gt;&gt;&gt;"/>
      <sheetName val="Workforce Analysis"/>
      <sheetName val="Exit survey Data"/>
      <sheetName val="Shortage ranks"/>
      <sheetName val="Regression_flows"/>
      <sheetName val="TL Survey &gt;&gt;&gt; "/>
      <sheetName val="TL Chart outputs"/>
      <sheetName val="TL survey_Analysis_rural_ED"/>
      <sheetName val="TL survey_Analysis_rural"/>
      <sheetName val="TL survey_Analysis_non rural"/>
      <sheetName val="TL survey_Numerics"/>
      <sheetName val="Raw data &gt;&gt;&gt;"/>
      <sheetName val="_20162017"/>
      <sheetName val="1516_final_report_sub_formatted"/>
      <sheetName val="1617_FINAL_REPORT_SUB_FORMATTED"/>
      <sheetName val="NEWTEACHER_OS"/>
      <sheetName val="Trends over time"/>
      <sheetName val="District flows"/>
      <sheetName val="Lookups"/>
      <sheetName val="TL_Survey_Raw"/>
      <sheetName val="NWA vacancies"/>
      <sheetName val="Nonpublic enrolmment"/>
    </sheetNames>
    <sheetDataSet>
      <sheetData sheetId="0"/>
      <sheetData sheetId="1"/>
      <sheetData sheetId="2">
        <row r="173">
          <cell r="E173" t="str">
            <v>Rural High ED</v>
          </cell>
          <cell r="F173">
            <v>1.9523809523809523</v>
          </cell>
        </row>
        <row r="174">
          <cell r="E174" t="str">
            <v>Rural</v>
          </cell>
          <cell r="F174">
            <v>2.3125</v>
          </cell>
        </row>
        <row r="175">
          <cell r="E175" t="str">
            <v>Urban or Suburban</v>
          </cell>
          <cell r="F175">
            <v>3.1081081081081079</v>
          </cell>
        </row>
        <row r="176">
          <cell r="E176" t="str">
            <v>Statewide</v>
          </cell>
          <cell r="F176">
            <v>2.7391304347826089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A6" sqref="A6"/>
    </sheetView>
  </sheetViews>
  <sheetFormatPr defaultRowHeight="14.4" x14ac:dyDescent="0.3"/>
  <sheetData>
    <row r="1" spans="1:10" ht="15" customHeight="1" x14ac:dyDescent="0.3">
      <c r="A1" s="10"/>
      <c r="B1" s="8"/>
      <c r="C1" s="10"/>
      <c r="D1" s="10"/>
      <c r="E1" s="10"/>
      <c r="F1" s="10"/>
      <c r="G1" s="10"/>
      <c r="H1" s="10"/>
      <c r="I1" s="10"/>
      <c r="J1" s="10"/>
    </row>
    <row r="2" spans="1:10" ht="15" customHeight="1" x14ac:dyDescent="0.3">
      <c r="A2" s="10"/>
      <c r="B2" s="8"/>
      <c r="C2" s="10"/>
      <c r="D2" s="10"/>
      <c r="E2" s="10"/>
      <c r="F2" s="10"/>
      <c r="G2" s="10"/>
      <c r="H2" s="10"/>
      <c r="I2" s="10"/>
      <c r="J2" s="10"/>
    </row>
    <row r="3" spans="1:10" ht="15" customHeight="1" x14ac:dyDescent="0.3">
      <c r="A3" s="10"/>
      <c r="B3" s="8"/>
      <c r="C3" s="10"/>
      <c r="D3" s="10"/>
      <c r="E3" s="10"/>
      <c r="F3" s="10"/>
      <c r="G3" s="10"/>
      <c r="H3" s="10"/>
      <c r="I3" s="10"/>
      <c r="J3" s="10"/>
    </row>
    <row r="4" spans="1:10" ht="15" customHeight="1" x14ac:dyDescent="0.3">
      <c r="A4" s="10"/>
      <c r="B4" s="8"/>
      <c r="C4" s="10"/>
      <c r="D4" s="10"/>
      <c r="E4" s="10"/>
      <c r="F4" s="10"/>
      <c r="G4" s="10"/>
      <c r="H4" s="10"/>
      <c r="I4" s="10"/>
      <c r="J4" s="10"/>
    </row>
    <row r="5" spans="1:10" ht="20.25" customHeight="1" x14ac:dyDescent="0.3">
      <c r="A5" s="10"/>
      <c r="B5" s="8"/>
      <c r="C5" s="10"/>
      <c r="D5" s="10"/>
      <c r="E5" s="10"/>
      <c r="F5" s="10"/>
      <c r="G5" s="10"/>
      <c r="H5" s="10"/>
      <c r="I5" s="10"/>
      <c r="J5" s="10"/>
    </row>
    <row r="6" spans="1:10" ht="17.25" customHeight="1" x14ac:dyDescent="0.35">
      <c r="A6" s="9" t="s">
        <v>765</v>
      </c>
      <c r="B6" s="8"/>
      <c r="C6" s="10"/>
      <c r="D6" s="10"/>
      <c r="E6" s="10"/>
      <c r="F6" s="10"/>
      <c r="G6" s="10"/>
      <c r="H6" s="10"/>
      <c r="I6" s="10"/>
      <c r="J6" s="10"/>
    </row>
    <row r="8" spans="1:10" ht="18" x14ac:dyDescent="0.35">
      <c r="A8" s="151" t="s">
        <v>361</v>
      </c>
      <c r="B8" s="152"/>
      <c r="C8" s="152"/>
      <c r="D8" s="152"/>
      <c r="E8" s="150"/>
      <c r="F8" s="150"/>
    </row>
    <row r="10" spans="1:10" ht="18" x14ac:dyDescent="0.35">
      <c r="A10" s="151" t="s">
        <v>362</v>
      </c>
      <c r="B10" s="152"/>
      <c r="C10" s="152"/>
      <c r="D10" s="152"/>
      <c r="E10" s="150"/>
      <c r="F10" s="150"/>
    </row>
    <row r="12" spans="1:10" ht="18" x14ac:dyDescent="0.35">
      <c r="A12" s="151" t="s">
        <v>363</v>
      </c>
      <c r="B12" s="152"/>
      <c r="C12" s="152"/>
      <c r="D12" s="152"/>
      <c r="E12" s="150"/>
      <c r="F12" s="150"/>
    </row>
    <row r="15" spans="1:10" ht="15.6" x14ac:dyDescent="0.3">
      <c r="A15" s="153" t="s">
        <v>200</v>
      </c>
      <c r="B15" s="130"/>
      <c r="C15" s="130"/>
      <c r="D15" s="130"/>
      <c r="E15" s="130"/>
      <c r="F15" s="130"/>
    </row>
    <row r="16" spans="1:10" x14ac:dyDescent="0.3">
      <c r="A16" t="s">
        <v>201</v>
      </c>
    </row>
    <row r="17" spans="1:1" x14ac:dyDescent="0.3">
      <c r="A17" t="s">
        <v>202</v>
      </c>
    </row>
    <row r="18" spans="1:1" x14ac:dyDescent="0.3">
      <c r="A18" t="s">
        <v>203</v>
      </c>
    </row>
    <row r="19" spans="1:1" x14ac:dyDescent="0.3">
      <c r="A19" t="s">
        <v>204</v>
      </c>
    </row>
    <row r="20" spans="1:1" x14ac:dyDescent="0.3">
      <c r="A20" s="132" t="s">
        <v>205</v>
      </c>
    </row>
  </sheetData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9"/>
  <sheetViews>
    <sheetView workbookViewId="0">
      <selection activeCell="H4" sqref="H4"/>
    </sheetView>
  </sheetViews>
  <sheetFormatPr defaultRowHeight="14.4" x14ac:dyDescent="0.3"/>
  <cols>
    <col min="1" max="1" width="10.44140625" bestFit="1" customWidth="1"/>
    <col min="2" max="2" width="32.109375" bestFit="1" customWidth="1"/>
    <col min="3" max="3" width="20" customWidth="1"/>
    <col min="4" max="4" width="20" style="141" customWidth="1"/>
    <col min="5" max="5" width="20" customWidth="1"/>
  </cols>
  <sheetData>
    <row r="1" spans="1:5" ht="104.25" customHeight="1" x14ac:dyDescent="0.3"/>
    <row r="2" spans="1:5" ht="19.5" customHeight="1" x14ac:dyDescent="0.3">
      <c r="A2" s="146" t="s">
        <v>355</v>
      </c>
    </row>
    <row r="3" spans="1:5" ht="28.8" x14ac:dyDescent="0.3">
      <c r="A3" s="142" t="s">
        <v>342</v>
      </c>
      <c r="B3" s="142" t="s">
        <v>173</v>
      </c>
      <c r="C3" s="142" t="s">
        <v>163</v>
      </c>
      <c r="D3" s="142" t="s">
        <v>175</v>
      </c>
      <c r="E3" s="142" t="s">
        <v>176</v>
      </c>
    </row>
    <row r="4" spans="1:5" x14ac:dyDescent="0.3">
      <c r="A4" t="s">
        <v>210</v>
      </c>
      <c r="B4" t="s">
        <v>211</v>
      </c>
      <c r="D4"/>
      <c r="E4" s="141" t="s">
        <v>345</v>
      </c>
    </row>
    <row r="5" spans="1:5" x14ac:dyDescent="0.3">
      <c r="A5" t="s">
        <v>206</v>
      </c>
      <c r="B5" t="s">
        <v>207</v>
      </c>
      <c r="C5" s="141" t="s">
        <v>345</v>
      </c>
    </row>
    <row r="6" spans="1:5" x14ac:dyDescent="0.3">
      <c r="A6" t="s">
        <v>214</v>
      </c>
      <c r="B6" t="s">
        <v>215</v>
      </c>
      <c r="D6"/>
      <c r="E6" s="141" t="s">
        <v>345</v>
      </c>
    </row>
    <row r="7" spans="1:5" x14ac:dyDescent="0.3">
      <c r="A7" t="s">
        <v>220</v>
      </c>
      <c r="B7" t="s">
        <v>221</v>
      </c>
      <c r="D7"/>
      <c r="E7" s="141" t="s">
        <v>345</v>
      </c>
    </row>
    <row r="8" spans="1:5" x14ac:dyDescent="0.3">
      <c r="A8" t="s">
        <v>208</v>
      </c>
      <c r="B8" t="s">
        <v>209</v>
      </c>
      <c r="C8" s="141" t="s">
        <v>345</v>
      </c>
      <c r="D8" s="141" t="s">
        <v>345</v>
      </c>
    </row>
    <row r="9" spans="1:5" x14ac:dyDescent="0.3">
      <c r="A9" t="s">
        <v>216</v>
      </c>
      <c r="B9" t="s">
        <v>217</v>
      </c>
      <c r="C9" s="141" t="s">
        <v>345</v>
      </c>
    </row>
    <row r="10" spans="1:5" x14ac:dyDescent="0.3">
      <c r="A10" t="s">
        <v>212</v>
      </c>
      <c r="B10" t="s">
        <v>213</v>
      </c>
      <c r="C10" s="141" t="s">
        <v>345</v>
      </c>
      <c r="D10" s="141" t="s">
        <v>345</v>
      </c>
    </row>
    <row r="11" spans="1:5" x14ac:dyDescent="0.3">
      <c r="A11" t="s">
        <v>224</v>
      </c>
      <c r="B11" t="s">
        <v>225</v>
      </c>
      <c r="D11"/>
      <c r="E11" s="141" t="s">
        <v>345</v>
      </c>
    </row>
    <row r="12" spans="1:5" x14ac:dyDescent="0.3">
      <c r="A12" t="s">
        <v>230</v>
      </c>
      <c r="B12" t="s">
        <v>231</v>
      </c>
      <c r="D12"/>
      <c r="E12" s="141" t="s">
        <v>345</v>
      </c>
    </row>
    <row r="13" spans="1:5" x14ac:dyDescent="0.3">
      <c r="A13" t="s">
        <v>234</v>
      </c>
      <c r="B13" t="s">
        <v>235</v>
      </c>
      <c r="D13"/>
      <c r="E13" s="141" t="s">
        <v>345</v>
      </c>
    </row>
    <row r="14" spans="1:5" x14ac:dyDescent="0.3">
      <c r="A14" t="s">
        <v>226</v>
      </c>
      <c r="B14" t="s">
        <v>227</v>
      </c>
      <c r="C14" s="141" t="s">
        <v>345</v>
      </c>
    </row>
    <row r="15" spans="1:5" x14ac:dyDescent="0.3">
      <c r="A15" t="s">
        <v>238</v>
      </c>
      <c r="B15" t="s">
        <v>239</v>
      </c>
      <c r="D15"/>
      <c r="E15" s="141" t="s">
        <v>345</v>
      </c>
    </row>
    <row r="16" spans="1:5" x14ac:dyDescent="0.3">
      <c r="A16" t="s">
        <v>218</v>
      </c>
      <c r="B16" t="s">
        <v>219</v>
      </c>
      <c r="C16" s="141" t="s">
        <v>345</v>
      </c>
      <c r="D16" s="141" t="s">
        <v>345</v>
      </c>
    </row>
    <row r="17" spans="1:5" x14ac:dyDescent="0.3">
      <c r="A17" t="s">
        <v>228</v>
      </c>
      <c r="B17" t="s">
        <v>229</v>
      </c>
      <c r="C17" s="141" t="s">
        <v>345</v>
      </c>
      <c r="D17" s="141" t="s">
        <v>345</v>
      </c>
    </row>
    <row r="18" spans="1:5" x14ac:dyDescent="0.3">
      <c r="A18" t="s">
        <v>232</v>
      </c>
      <c r="B18" t="s">
        <v>233</v>
      </c>
      <c r="C18" s="141" t="s">
        <v>345</v>
      </c>
      <c r="D18" s="141" t="s">
        <v>345</v>
      </c>
    </row>
    <row r="19" spans="1:5" x14ac:dyDescent="0.3">
      <c r="A19" t="s">
        <v>242</v>
      </c>
      <c r="B19" t="s">
        <v>243</v>
      </c>
      <c r="D19"/>
      <c r="E19" s="141" t="s">
        <v>345</v>
      </c>
    </row>
    <row r="20" spans="1:5" x14ac:dyDescent="0.3">
      <c r="A20" t="s">
        <v>246</v>
      </c>
      <c r="B20" t="s">
        <v>247</v>
      </c>
      <c r="D20"/>
      <c r="E20" s="141" t="s">
        <v>345</v>
      </c>
    </row>
    <row r="21" spans="1:5" x14ac:dyDescent="0.3">
      <c r="A21" t="s">
        <v>236</v>
      </c>
      <c r="B21" t="s">
        <v>237</v>
      </c>
      <c r="C21" s="141" t="s">
        <v>345</v>
      </c>
      <c r="D21" s="141" t="s">
        <v>345</v>
      </c>
    </row>
    <row r="22" spans="1:5" x14ac:dyDescent="0.3">
      <c r="A22" t="s">
        <v>240</v>
      </c>
      <c r="B22" t="s">
        <v>241</v>
      </c>
      <c r="C22" s="141" t="s">
        <v>345</v>
      </c>
      <c r="D22" s="141" t="s">
        <v>345</v>
      </c>
    </row>
    <row r="23" spans="1:5" x14ac:dyDescent="0.3">
      <c r="A23" t="s">
        <v>244</v>
      </c>
      <c r="B23" t="s">
        <v>245</v>
      </c>
      <c r="C23" s="141" t="s">
        <v>345</v>
      </c>
      <c r="D23" s="141" t="s">
        <v>345</v>
      </c>
    </row>
    <row r="24" spans="1:5" x14ac:dyDescent="0.3">
      <c r="A24" t="s">
        <v>248</v>
      </c>
      <c r="B24" t="s">
        <v>249</v>
      </c>
      <c r="C24" s="141" t="s">
        <v>345</v>
      </c>
      <c r="D24" s="141" t="s">
        <v>345</v>
      </c>
    </row>
    <row r="25" spans="1:5" x14ac:dyDescent="0.3">
      <c r="A25" t="s">
        <v>263</v>
      </c>
      <c r="B25" t="s">
        <v>264</v>
      </c>
      <c r="C25" s="141" t="s">
        <v>345</v>
      </c>
    </row>
    <row r="26" spans="1:5" x14ac:dyDescent="0.3">
      <c r="A26" t="s">
        <v>250</v>
      </c>
      <c r="B26" t="s">
        <v>251</v>
      </c>
      <c r="D26"/>
      <c r="E26" s="141" t="s">
        <v>345</v>
      </c>
    </row>
    <row r="27" spans="1:5" x14ac:dyDescent="0.3">
      <c r="A27" t="s">
        <v>254</v>
      </c>
      <c r="B27" t="s">
        <v>255</v>
      </c>
      <c r="D27"/>
      <c r="E27" s="141" t="s">
        <v>345</v>
      </c>
    </row>
    <row r="28" spans="1:5" x14ac:dyDescent="0.3">
      <c r="A28" t="s">
        <v>269</v>
      </c>
      <c r="B28" t="s">
        <v>270</v>
      </c>
      <c r="C28" s="141" t="s">
        <v>345</v>
      </c>
    </row>
    <row r="29" spans="1:5" x14ac:dyDescent="0.3">
      <c r="A29" t="s">
        <v>258</v>
      </c>
      <c r="B29" t="s">
        <v>259</v>
      </c>
      <c r="D29"/>
      <c r="E29" s="141" t="s">
        <v>345</v>
      </c>
    </row>
    <row r="30" spans="1:5" x14ac:dyDescent="0.3">
      <c r="A30" t="s">
        <v>261</v>
      </c>
      <c r="B30" t="s">
        <v>262</v>
      </c>
      <c r="D30"/>
      <c r="E30" s="141" t="s">
        <v>345</v>
      </c>
    </row>
    <row r="31" spans="1:5" x14ac:dyDescent="0.3">
      <c r="A31" t="s">
        <v>267</v>
      </c>
      <c r="B31" t="s">
        <v>268</v>
      </c>
      <c r="D31"/>
      <c r="E31" s="141" t="s">
        <v>345</v>
      </c>
    </row>
    <row r="32" spans="1:5" x14ac:dyDescent="0.3">
      <c r="A32" t="s">
        <v>273</v>
      </c>
      <c r="B32" t="s">
        <v>274</v>
      </c>
      <c r="D32"/>
      <c r="E32" s="141" t="s">
        <v>345</v>
      </c>
    </row>
    <row r="33" spans="1:5" x14ac:dyDescent="0.3">
      <c r="A33" t="s">
        <v>277</v>
      </c>
      <c r="B33" t="s">
        <v>278</v>
      </c>
      <c r="D33"/>
      <c r="E33" s="141" t="s">
        <v>345</v>
      </c>
    </row>
    <row r="34" spans="1:5" x14ac:dyDescent="0.3">
      <c r="A34" t="s">
        <v>281</v>
      </c>
      <c r="B34" t="s">
        <v>282</v>
      </c>
      <c r="D34"/>
      <c r="E34" s="141" t="s">
        <v>345</v>
      </c>
    </row>
    <row r="35" spans="1:5" x14ac:dyDescent="0.3">
      <c r="A35" t="s">
        <v>285</v>
      </c>
      <c r="B35" t="s">
        <v>286</v>
      </c>
      <c r="D35"/>
      <c r="E35" s="141" t="s">
        <v>345</v>
      </c>
    </row>
    <row r="36" spans="1:5" x14ac:dyDescent="0.3">
      <c r="A36" t="s">
        <v>252</v>
      </c>
      <c r="B36" t="s">
        <v>253</v>
      </c>
      <c r="C36" s="141" t="s">
        <v>345</v>
      </c>
      <c r="D36" s="141" t="s">
        <v>345</v>
      </c>
    </row>
    <row r="37" spans="1:5" x14ac:dyDescent="0.3">
      <c r="A37" t="s">
        <v>256</v>
      </c>
      <c r="B37" t="s">
        <v>257</v>
      </c>
      <c r="C37" s="141" t="s">
        <v>345</v>
      </c>
      <c r="D37" s="141" t="s">
        <v>345</v>
      </c>
    </row>
    <row r="38" spans="1:5" x14ac:dyDescent="0.3">
      <c r="A38" t="s">
        <v>289</v>
      </c>
      <c r="B38" t="s">
        <v>290</v>
      </c>
      <c r="D38"/>
      <c r="E38" s="141" t="s">
        <v>345</v>
      </c>
    </row>
    <row r="39" spans="1:5" x14ac:dyDescent="0.3">
      <c r="A39" t="s">
        <v>293</v>
      </c>
      <c r="B39" t="s">
        <v>294</v>
      </c>
      <c r="D39"/>
      <c r="E39" s="141" t="s">
        <v>345</v>
      </c>
    </row>
    <row r="40" spans="1:5" x14ac:dyDescent="0.3">
      <c r="A40" t="s">
        <v>299</v>
      </c>
      <c r="B40" t="s">
        <v>300</v>
      </c>
      <c r="D40"/>
      <c r="E40" s="141" t="s">
        <v>345</v>
      </c>
    </row>
    <row r="41" spans="1:5" x14ac:dyDescent="0.3">
      <c r="A41" t="s">
        <v>301</v>
      </c>
      <c r="B41" t="s">
        <v>302</v>
      </c>
      <c r="D41"/>
      <c r="E41" s="141" t="s">
        <v>345</v>
      </c>
    </row>
    <row r="42" spans="1:5" x14ac:dyDescent="0.3">
      <c r="A42" t="s">
        <v>260</v>
      </c>
      <c r="B42" t="s">
        <v>343</v>
      </c>
      <c r="C42" s="141" t="s">
        <v>345</v>
      </c>
      <c r="D42" s="141" t="s">
        <v>345</v>
      </c>
    </row>
    <row r="43" spans="1:5" x14ac:dyDescent="0.3">
      <c r="A43" t="s">
        <v>303</v>
      </c>
      <c r="B43" t="s">
        <v>304</v>
      </c>
      <c r="D43"/>
      <c r="E43" s="141" t="s">
        <v>345</v>
      </c>
    </row>
    <row r="44" spans="1:5" x14ac:dyDescent="0.3">
      <c r="A44" t="s">
        <v>265</v>
      </c>
      <c r="B44" t="s">
        <v>266</v>
      </c>
      <c r="C44" s="141" t="s">
        <v>345</v>
      </c>
      <c r="D44" s="141" t="s">
        <v>345</v>
      </c>
    </row>
    <row r="45" spans="1:5" x14ac:dyDescent="0.3">
      <c r="A45" t="s">
        <v>271</v>
      </c>
      <c r="B45" t="s">
        <v>272</v>
      </c>
      <c r="C45" s="141" t="s">
        <v>345</v>
      </c>
      <c r="D45" s="141" t="s">
        <v>345</v>
      </c>
    </row>
    <row r="46" spans="1:5" x14ac:dyDescent="0.3">
      <c r="A46" t="s">
        <v>295</v>
      </c>
      <c r="B46" t="s">
        <v>296</v>
      </c>
      <c r="C46" s="141" t="s">
        <v>345</v>
      </c>
    </row>
    <row r="47" spans="1:5" x14ac:dyDescent="0.3">
      <c r="A47" t="s">
        <v>305</v>
      </c>
      <c r="B47" t="s">
        <v>306</v>
      </c>
      <c r="D47"/>
      <c r="E47" s="141" t="s">
        <v>345</v>
      </c>
    </row>
    <row r="48" spans="1:5" x14ac:dyDescent="0.3">
      <c r="A48" t="s">
        <v>307</v>
      </c>
      <c r="B48" t="s">
        <v>308</v>
      </c>
      <c r="D48"/>
      <c r="E48" s="141" t="s">
        <v>345</v>
      </c>
    </row>
    <row r="49" spans="1:5" x14ac:dyDescent="0.3">
      <c r="A49" t="s">
        <v>275</v>
      </c>
      <c r="B49" t="s">
        <v>276</v>
      </c>
      <c r="C49" s="141" t="s">
        <v>345</v>
      </c>
      <c r="D49" s="141" t="s">
        <v>345</v>
      </c>
    </row>
    <row r="50" spans="1:5" x14ac:dyDescent="0.3">
      <c r="A50" t="s">
        <v>309</v>
      </c>
      <c r="B50" t="s">
        <v>310</v>
      </c>
      <c r="D50"/>
      <c r="E50" s="141" t="s">
        <v>345</v>
      </c>
    </row>
    <row r="51" spans="1:5" x14ac:dyDescent="0.3">
      <c r="A51" t="s">
        <v>312</v>
      </c>
      <c r="B51" t="s">
        <v>313</v>
      </c>
      <c r="D51"/>
      <c r="E51" s="141" t="s">
        <v>345</v>
      </c>
    </row>
    <row r="52" spans="1:5" x14ac:dyDescent="0.3">
      <c r="A52" t="s">
        <v>279</v>
      </c>
      <c r="B52" t="s">
        <v>280</v>
      </c>
      <c r="C52" s="141" t="s">
        <v>345</v>
      </c>
      <c r="D52" s="141" t="s">
        <v>345</v>
      </c>
    </row>
    <row r="53" spans="1:5" x14ac:dyDescent="0.3">
      <c r="A53" t="s">
        <v>316</v>
      </c>
      <c r="B53" t="s">
        <v>317</v>
      </c>
      <c r="D53"/>
      <c r="E53" s="141" t="s">
        <v>345</v>
      </c>
    </row>
    <row r="54" spans="1:5" x14ac:dyDescent="0.3">
      <c r="A54" t="s">
        <v>283</v>
      </c>
      <c r="B54" t="s">
        <v>284</v>
      </c>
      <c r="C54" s="141" t="s">
        <v>345</v>
      </c>
      <c r="D54" s="141" t="s">
        <v>345</v>
      </c>
    </row>
    <row r="55" spans="1:5" x14ac:dyDescent="0.3">
      <c r="A55" t="s">
        <v>318</v>
      </c>
      <c r="B55" t="s">
        <v>319</v>
      </c>
      <c r="D55"/>
      <c r="E55" s="141" t="s">
        <v>345</v>
      </c>
    </row>
    <row r="56" spans="1:5" x14ac:dyDescent="0.3">
      <c r="A56" t="s">
        <v>322</v>
      </c>
      <c r="B56" t="s">
        <v>323</v>
      </c>
      <c r="D56"/>
      <c r="E56" s="141" t="s">
        <v>345</v>
      </c>
    </row>
    <row r="57" spans="1:5" x14ac:dyDescent="0.3">
      <c r="A57" t="s">
        <v>287</v>
      </c>
      <c r="B57" t="s">
        <v>288</v>
      </c>
      <c r="C57" s="141" t="s">
        <v>345</v>
      </c>
      <c r="D57" s="141" t="s">
        <v>345</v>
      </c>
    </row>
    <row r="58" spans="1:5" x14ac:dyDescent="0.3">
      <c r="A58" t="s">
        <v>326</v>
      </c>
      <c r="B58" t="s">
        <v>327</v>
      </c>
      <c r="D58"/>
      <c r="E58" s="141" t="s">
        <v>345</v>
      </c>
    </row>
    <row r="59" spans="1:5" x14ac:dyDescent="0.3">
      <c r="A59" t="s">
        <v>291</v>
      </c>
      <c r="B59" t="s">
        <v>292</v>
      </c>
      <c r="C59" s="141" t="s">
        <v>345</v>
      </c>
      <c r="D59" s="141" t="s">
        <v>345</v>
      </c>
    </row>
    <row r="60" spans="1:5" x14ac:dyDescent="0.3">
      <c r="A60" t="s">
        <v>311</v>
      </c>
      <c r="B60" t="s">
        <v>344</v>
      </c>
      <c r="C60" s="141" t="s">
        <v>345</v>
      </c>
    </row>
    <row r="61" spans="1:5" x14ac:dyDescent="0.3">
      <c r="A61" t="s">
        <v>314</v>
      </c>
      <c r="B61" t="s">
        <v>315</v>
      </c>
      <c r="C61" s="141" t="s">
        <v>345</v>
      </c>
    </row>
    <row r="62" spans="1:5" x14ac:dyDescent="0.3">
      <c r="A62" t="s">
        <v>297</v>
      </c>
      <c r="B62" t="s">
        <v>298</v>
      </c>
      <c r="C62" s="141" t="s">
        <v>345</v>
      </c>
      <c r="D62" s="141" t="s">
        <v>345</v>
      </c>
    </row>
    <row r="63" spans="1:5" x14ac:dyDescent="0.3">
      <c r="A63" t="s">
        <v>320</v>
      </c>
      <c r="B63" t="s">
        <v>321</v>
      </c>
      <c r="C63" s="141" t="s">
        <v>345</v>
      </c>
    </row>
    <row r="64" spans="1:5" x14ac:dyDescent="0.3">
      <c r="A64" t="s">
        <v>330</v>
      </c>
      <c r="B64" t="s">
        <v>331</v>
      </c>
      <c r="D64"/>
      <c r="E64" s="141" t="s">
        <v>345</v>
      </c>
    </row>
    <row r="65" spans="1:5" x14ac:dyDescent="0.3">
      <c r="A65" t="s">
        <v>324</v>
      </c>
      <c r="B65" t="s">
        <v>325</v>
      </c>
      <c r="C65" s="141" t="s">
        <v>345</v>
      </c>
    </row>
    <row r="66" spans="1:5" x14ac:dyDescent="0.3">
      <c r="A66" t="s">
        <v>332</v>
      </c>
      <c r="B66" t="s">
        <v>333</v>
      </c>
      <c r="D66"/>
      <c r="E66" s="141" t="s">
        <v>345</v>
      </c>
    </row>
    <row r="67" spans="1:5" x14ac:dyDescent="0.3">
      <c r="A67" t="s">
        <v>328</v>
      </c>
      <c r="B67" t="s">
        <v>329</v>
      </c>
      <c r="C67" s="141" t="s">
        <v>345</v>
      </c>
    </row>
    <row r="68" spans="1:5" x14ac:dyDescent="0.3">
      <c r="A68" t="s">
        <v>334</v>
      </c>
      <c r="B68" t="s">
        <v>335</v>
      </c>
      <c r="D68"/>
      <c r="E68" s="141" t="s">
        <v>345</v>
      </c>
    </row>
    <row r="69" spans="1:5" x14ac:dyDescent="0.3">
      <c r="A69" t="s">
        <v>222</v>
      </c>
      <c r="B69" t="s">
        <v>223</v>
      </c>
      <c r="C69" s="141" t="s">
        <v>345</v>
      </c>
      <c r="D69" s="141" t="s">
        <v>345</v>
      </c>
    </row>
    <row r="70" spans="1:5" x14ac:dyDescent="0.3">
      <c r="A70" t="s">
        <v>336</v>
      </c>
      <c r="B70" t="s">
        <v>337</v>
      </c>
      <c r="D70"/>
      <c r="E70" s="141" t="s">
        <v>345</v>
      </c>
    </row>
    <row r="71" spans="1:5" x14ac:dyDescent="0.3">
      <c r="A71" t="s">
        <v>338</v>
      </c>
      <c r="B71" t="s">
        <v>339</v>
      </c>
      <c r="D71"/>
      <c r="E71" s="141" t="s">
        <v>345</v>
      </c>
    </row>
    <row r="72" spans="1:5" x14ac:dyDescent="0.3">
      <c r="A72" t="s">
        <v>340</v>
      </c>
      <c r="B72" t="s">
        <v>341</v>
      </c>
      <c r="D72"/>
      <c r="E72" s="141" t="s">
        <v>345</v>
      </c>
    </row>
    <row r="73" spans="1:5" x14ac:dyDescent="0.3">
      <c r="A73" t="s">
        <v>394</v>
      </c>
      <c r="B73" t="s">
        <v>395</v>
      </c>
      <c r="C73" s="141" t="s">
        <v>345</v>
      </c>
      <c r="D73" s="141" t="s">
        <v>345</v>
      </c>
    </row>
    <row r="74" spans="1:5" x14ac:dyDescent="0.3">
      <c r="A74" t="s">
        <v>396</v>
      </c>
      <c r="B74" t="s">
        <v>397</v>
      </c>
      <c r="C74" s="141" t="s">
        <v>345</v>
      </c>
      <c r="D74" s="141" t="s">
        <v>345</v>
      </c>
    </row>
    <row r="75" spans="1:5" x14ac:dyDescent="0.3">
      <c r="A75" t="s">
        <v>398</v>
      </c>
      <c r="B75" t="s">
        <v>399</v>
      </c>
      <c r="C75" s="141" t="s">
        <v>345</v>
      </c>
      <c r="D75" s="141" t="s">
        <v>345</v>
      </c>
    </row>
    <row r="76" spans="1:5" x14ac:dyDescent="0.3">
      <c r="A76" t="s">
        <v>400</v>
      </c>
      <c r="B76" t="s">
        <v>401</v>
      </c>
      <c r="C76" s="141" t="s">
        <v>345</v>
      </c>
      <c r="D76" s="141" t="s">
        <v>345</v>
      </c>
    </row>
    <row r="77" spans="1:5" x14ac:dyDescent="0.3">
      <c r="A77" t="s">
        <v>402</v>
      </c>
      <c r="B77" t="s">
        <v>403</v>
      </c>
      <c r="C77" s="141" t="s">
        <v>345</v>
      </c>
      <c r="D77" s="141" t="s">
        <v>345</v>
      </c>
    </row>
    <row r="78" spans="1:5" x14ac:dyDescent="0.3">
      <c r="A78" t="s">
        <v>404</v>
      </c>
      <c r="B78" t="s">
        <v>405</v>
      </c>
      <c r="C78" s="141" t="s">
        <v>345</v>
      </c>
      <c r="D78" s="141" t="s">
        <v>345</v>
      </c>
    </row>
    <row r="79" spans="1:5" x14ac:dyDescent="0.3">
      <c r="A79" t="s">
        <v>406</v>
      </c>
      <c r="B79" t="s">
        <v>407</v>
      </c>
      <c r="C79" s="141" t="s">
        <v>345</v>
      </c>
      <c r="D79" s="141" t="s">
        <v>345</v>
      </c>
    </row>
    <row r="80" spans="1:5" x14ac:dyDescent="0.3">
      <c r="A80" t="s">
        <v>408</v>
      </c>
      <c r="B80" t="s">
        <v>409</v>
      </c>
      <c r="C80" s="141" t="s">
        <v>345</v>
      </c>
      <c r="D80" s="141" t="s">
        <v>345</v>
      </c>
    </row>
    <row r="81" spans="1:5" x14ac:dyDescent="0.3">
      <c r="A81" t="s">
        <v>410</v>
      </c>
      <c r="B81" t="s">
        <v>411</v>
      </c>
      <c r="C81" s="141" t="s">
        <v>345</v>
      </c>
      <c r="D81" s="141" t="s">
        <v>345</v>
      </c>
    </row>
    <row r="82" spans="1:5" x14ac:dyDescent="0.3">
      <c r="A82" t="s">
        <v>412</v>
      </c>
      <c r="B82" t="s">
        <v>413</v>
      </c>
      <c r="C82" s="141" t="s">
        <v>345</v>
      </c>
      <c r="D82" s="141" t="s">
        <v>345</v>
      </c>
    </row>
    <row r="83" spans="1:5" x14ac:dyDescent="0.3">
      <c r="A83" t="s">
        <v>414</v>
      </c>
      <c r="B83" t="s">
        <v>415</v>
      </c>
      <c r="C83" s="141" t="s">
        <v>345</v>
      </c>
      <c r="D83" s="141" t="s">
        <v>345</v>
      </c>
    </row>
    <row r="84" spans="1:5" x14ac:dyDescent="0.3">
      <c r="A84" t="s">
        <v>416</v>
      </c>
      <c r="B84" t="s">
        <v>417</v>
      </c>
      <c r="C84" s="141" t="s">
        <v>345</v>
      </c>
      <c r="D84" s="141" t="s">
        <v>345</v>
      </c>
    </row>
    <row r="85" spans="1:5" x14ac:dyDescent="0.3">
      <c r="A85" t="s">
        <v>418</v>
      </c>
      <c r="B85" t="s">
        <v>419</v>
      </c>
      <c r="C85" s="141" t="s">
        <v>345</v>
      </c>
      <c r="D85" s="141" t="s">
        <v>345</v>
      </c>
    </row>
    <row r="86" spans="1:5" x14ac:dyDescent="0.3">
      <c r="A86" t="s">
        <v>420</v>
      </c>
      <c r="B86" t="s">
        <v>421</v>
      </c>
      <c r="C86" s="141" t="s">
        <v>345</v>
      </c>
      <c r="D86" s="141" t="s">
        <v>345</v>
      </c>
    </row>
    <row r="87" spans="1:5" x14ac:dyDescent="0.3">
      <c r="A87" t="s">
        <v>422</v>
      </c>
      <c r="B87" t="s">
        <v>423</v>
      </c>
      <c r="E87" s="141" t="s">
        <v>345</v>
      </c>
    </row>
    <row r="88" spans="1:5" x14ac:dyDescent="0.3">
      <c r="A88" t="s">
        <v>424</v>
      </c>
      <c r="B88" t="s">
        <v>425</v>
      </c>
      <c r="E88" s="141" t="s">
        <v>345</v>
      </c>
    </row>
    <row r="89" spans="1:5" x14ac:dyDescent="0.3">
      <c r="A89" t="s">
        <v>426</v>
      </c>
      <c r="B89" t="s">
        <v>427</v>
      </c>
      <c r="E89" s="141" t="s">
        <v>345</v>
      </c>
    </row>
    <row r="90" spans="1:5" x14ac:dyDescent="0.3">
      <c r="A90" t="s">
        <v>428</v>
      </c>
      <c r="B90" t="s">
        <v>429</v>
      </c>
      <c r="E90" s="141" t="s">
        <v>345</v>
      </c>
    </row>
    <row r="91" spans="1:5" x14ac:dyDescent="0.3">
      <c r="A91" t="s">
        <v>430</v>
      </c>
      <c r="B91" t="s">
        <v>431</v>
      </c>
      <c r="E91" s="141" t="s">
        <v>345</v>
      </c>
    </row>
    <row r="92" spans="1:5" x14ac:dyDescent="0.3">
      <c r="A92" t="s">
        <v>432</v>
      </c>
      <c r="B92" t="s">
        <v>433</v>
      </c>
      <c r="E92" s="141" t="s">
        <v>345</v>
      </c>
    </row>
    <row r="93" spans="1:5" x14ac:dyDescent="0.3">
      <c r="A93" t="s">
        <v>434</v>
      </c>
      <c r="B93" t="s">
        <v>435</v>
      </c>
      <c r="E93" s="141" t="s">
        <v>345</v>
      </c>
    </row>
    <row r="94" spans="1:5" x14ac:dyDescent="0.3">
      <c r="A94" t="s">
        <v>436</v>
      </c>
      <c r="B94" t="s">
        <v>437</v>
      </c>
      <c r="E94" s="141" t="s">
        <v>345</v>
      </c>
    </row>
    <row r="95" spans="1:5" x14ac:dyDescent="0.3">
      <c r="A95" t="s">
        <v>438</v>
      </c>
      <c r="B95" t="s">
        <v>439</v>
      </c>
      <c r="E95" s="141" t="s">
        <v>345</v>
      </c>
    </row>
    <row r="96" spans="1:5" x14ac:dyDescent="0.3">
      <c r="A96" t="s">
        <v>440</v>
      </c>
      <c r="B96" t="s">
        <v>441</v>
      </c>
      <c r="E96" s="141" t="s">
        <v>345</v>
      </c>
    </row>
    <row r="97" spans="1:5" x14ac:dyDescent="0.3">
      <c r="A97" t="s">
        <v>442</v>
      </c>
      <c r="B97" t="s">
        <v>443</v>
      </c>
      <c r="E97" s="141" t="s">
        <v>345</v>
      </c>
    </row>
    <row r="98" spans="1:5" x14ac:dyDescent="0.3">
      <c r="A98" t="s">
        <v>444</v>
      </c>
      <c r="B98" t="s">
        <v>445</v>
      </c>
      <c r="E98" s="141" t="s">
        <v>345</v>
      </c>
    </row>
    <row r="99" spans="1:5" x14ac:dyDescent="0.3">
      <c r="A99" t="s">
        <v>446</v>
      </c>
      <c r="B99" t="s">
        <v>447</v>
      </c>
      <c r="E99" s="141" t="s">
        <v>345</v>
      </c>
    </row>
    <row r="100" spans="1:5" x14ac:dyDescent="0.3">
      <c r="A100" t="s">
        <v>448</v>
      </c>
      <c r="B100" t="s">
        <v>449</v>
      </c>
      <c r="E100" s="141" t="s">
        <v>345</v>
      </c>
    </row>
    <row r="101" spans="1:5" x14ac:dyDescent="0.3">
      <c r="A101" t="s">
        <v>450</v>
      </c>
      <c r="B101" t="s">
        <v>451</v>
      </c>
      <c r="E101" s="141" t="s">
        <v>345</v>
      </c>
    </row>
    <row r="102" spans="1:5" x14ac:dyDescent="0.3">
      <c r="A102" t="s">
        <v>452</v>
      </c>
      <c r="B102" t="s">
        <v>453</v>
      </c>
      <c r="E102" s="141" t="s">
        <v>345</v>
      </c>
    </row>
    <row r="103" spans="1:5" x14ac:dyDescent="0.3">
      <c r="A103" t="s">
        <v>454</v>
      </c>
      <c r="B103" t="s">
        <v>455</v>
      </c>
      <c r="E103" s="141" t="s">
        <v>345</v>
      </c>
    </row>
    <row r="104" spans="1:5" x14ac:dyDescent="0.3">
      <c r="A104" t="s">
        <v>456</v>
      </c>
      <c r="B104" t="s">
        <v>457</v>
      </c>
      <c r="E104" s="141" t="s">
        <v>345</v>
      </c>
    </row>
    <row r="105" spans="1:5" x14ac:dyDescent="0.3">
      <c r="A105" t="s">
        <v>458</v>
      </c>
      <c r="B105" t="s">
        <v>459</v>
      </c>
      <c r="E105" s="141" t="s">
        <v>345</v>
      </c>
    </row>
    <row r="106" spans="1:5" x14ac:dyDescent="0.3">
      <c r="A106" t="s">
        <v>460</v>
      </c>
      <c r="B106" t="s">
        <v>461</v>
      </c>
      <c r="E106" s="141" t="s">
        <v>345</v>
      </c>
    </row>
    <row r="107" spans="1:5" x14ac:dyDescent="0.3">
      <c r="A107" t="s">
        <v>462</v>
      </c>
      <c r="B107" t="s">
        <v>463</v>
      </c>
      <c r="E107" s="141" t="s">
        <v>345</v>
      </c>
    </row>
    <row r="108" spans="1:5" x14ac:dyDescent="0.3">
      <c r="A108" t="s">
        <v>464</v>
      </c>
      <c r="B108" t="s">
        <v>465</v>
      </c>
      <c r="E108" s="141" t="s">
        <v>345</v>
      </c>
    </row>
    <row r="109" spans="1:5" x14ac:dyDescent="0.3">
      <c r="A109" t="s">
        <v>466</v>
      </c>
      <c r="B109" t="s">
        <v>467</v>
      </c>
      <c r="E109" s="141" t="s">
        <v>345</v>
      </c>
    </row>
    <row r="110" spans="1:5" x14ac:dyDescent="0.3">
      <c r="A110" t="s">
        <v>468</v>
      </c>
      <c r="B110" t="s">
        <v>469</v>
      </c>
      <c r="E110" s="141" t="s">
        <v>345</v>
      </c>
    </row>
    <row r="111" spans="1:5" x14ac:dyDescent="0.3">
      <c r="A111" t="s">
        <v>470</v>
      </c>
      <c r="B111" t="s">
        <v>471</v>
      </c>
      <c r="E111" s="141" t="s">
        <v>345</v>
      </c>
    </row>
    <row r="112" spans="1:5" x14ac:dyDescent="0.3">
      <c r="A112" t="s">
        <v>472</v>
      </c>
      <c r="B112" t="s">
        <v>473</v>
      </c>
      <c r="E112" s="141" t="s">
        <v>345</v>
      </c>
    </row>
    <row r="113" spans="1:5" x14ac:dyDescent="0.3">
      <c r="A113" t="s">
        <v>474</v>
      </c>
      <c r="B113" t="s">
        <v>475</v>
      </c>
      <c r="E113" s="141" t="s">
        <v>345</v>
      </c>
    </row>
    <row r="114" spans="1:5" x14ac:dyDescent="0.3">
      <c r="A114" t="s">
        <v>476</v>
      </c>
      <c r="B114" t="s">
        <v>477</v>
      </c>
      <c r="E114" s="141" t="s">
        <v>345</v>
      </c>
    </row>
    <row r="115" spans="1:5" x14ac:dyDescent="0.3">
      <c r="A115" t="s">
        <v>478</v>
      </c>
      <c r="B115" t="s">
        <v>479</v>
      </c>
      <c r="E115" s="141" t="s">
        <v>345</v>
      </c>
    </row>
    <row r="116" spans="1:5" x14ac:dyDescent="0.3">
      <c r="A116" t="s">
        <v>480</v>
      </c>
      <c r="B116" t="s">
        <v>481</v>
      </c>
      <c r="E116" s="141" t="s">
        <v>345</v>
      </c>
    </row>
    <row r="117" spans="1:5" x14ac:dyDescent="0.3">
      <c r="A117" t="s">
        <v>482</v>
      </c>
      <c r="B117" t="s">
        <v>483</v>
      </c>
      <c r="E117" s="141" t="s">
        <v>345</v>
      </c>
    </row>
    <row r="118" spans="1:5" x14ac:dyDescent="0.3">
      <c r="A118" t="s">
        <v>484</v>
      </c>
      <c r="B118" t="s">
        <v>485</v>
      </c>
      <c r="E118" s="141" t="s">
        <v>345</v>
      </c>
    </row>
    <row r="119" spans="1:5" x14ac:dyDescent="0.3">
      <c r="A119" t="s">
        <v>486</v>
      </c>
      <c r="B119" t="s">
        <v>487</v>
      </c>
      <c r="E119" s="141" t="s">
        <v>345</v>
      </c>
    </row>
    <row r="120" spans="1:5" x14ac:dyDescent="0.3">
      <c r="A120" t="s">
        <v>488</v>
      </c>
      <c r="B120" t="s">
        <v>489</v>
      </c>
      <c r="E120" s="141" t="s">
        <v>345</v>
      </c>
    </row>
    <row r="121" spans="1:5" x14ac:dyDescent="0.3">
      <c r="A121" t="s">
        <v>490</v>
      </c>
      <c r="B121" t="s">
        <v>491</v>
      </c>
      <c r="E121" s="141" t="s">
        <v>345</v>
      </c>
    </row>
    <row r="122" spans="1:5" x14ac:dyDescent="0.3">
      <c r="A122" t="s">
        <v>492</v>
      </c>
      <c r="B122" t="s">
        <v>493</v>
      </c>
      <c r="E122" s="141" t="s">
        <v>345</v>
      </c>
    </row>
    <row r="123" spans="1:5" x14ac:dyDescent="0.3">
      <c r="A123" t="s">
        <v>494</v>
      </c>
      <c r="B123" t="s">
        <v>495</v>
      </c>
      <c r="E123" s="141" t="s">
        <v>345</v>
      </c>
    </row>
    <row r="124" spans="1:5" x14ac:dyDescent="0.3">
      <c r="A124" t="s">
        <v>496</v>
      </c>
      <c r="B124" t="s">
        <v>497</v>
      </c>
      <c r="E124" s="141" t="s">
        <v>345</v>
      </c>
    </row>
    <row r="125" spans="1:5" x14ac:dyDescent="0.3">
      <c r="A125" t="s">
        <v>498</v>
      </c>
      <c r="B125" t="s">
        <v>499</v>
      </c>
      <c r="E125" s="141" t="s">
        <v>345</v>
      </c>
    </row>
    <row r="126" spans="1:5" x14ac:dyDescent="0.3">
      <c r="A126" t="s">
        <v>500</v>
      </c>
      <c r="B126" t="s">
        <v>501</v>
      </c>
      <c r="E126" s="141" t="s">
        <v>345</v>
      </c>
    </row>
    <row r="127" spans="1:5" x14ac:dyDescent="0.3">
      <c r="A127" t="s">
        <v>502</v>
      </c>
      <c r="B127" t="s">
        <v>503</v>
      </c>
      <c r="E127" s="141" t="s">
        <v>345</v>
      </c>
    </row>
    <row r="128" spans="1:5" x14ac:dyDescent="0.3">
      <c r="A128" t="s">
        <v>504</v>
      </c>
      <c r="B128" t="s">
        <v>505</v>
      </c>
      <c r="E128" s="141" t="s">
        <v>345</v>
      </c>
    </row>
    <row r="129" spans="1:5" x14ac:dyDescent="0.3">
      <c r="A129" t="s">
        <v>506</v>
      </c>
      <c r="B129" t="s">
        <v>507</v>
      </c>
      <c r="E129" s="141" t="s">
        <v>345</v>
      </c>
    </row>
    <row r="130" spans="1:5" x14ac:dyDescent="0.3">
      <c r="A130" t="s">
        <v>508</v>
      </c>
      <c r="B130" t="s">
        <v>509</v>
      </c>
      <c r="E130" s="141" t="s">
        <v>345</v>
      </c>
    </row>
    <row r="131" spans="1:5" x14ac:dyDescent="0.3">
      <c r="A131" t="s">
        <v>510</v>
      </c>
      <c r="B131" t="s">
        <v>511</v>
      </c>
      <c r="E131" s="141" t="s">
        <v>345</v>
      </c>
    </row>
    <row r="132" spans="1:5" x14ac:dyDescent="0.3">
      <c r="A132" t="s">
        <v>512</v>
      </c>
      <c r="B132" t="s">
        <v>513</v>
      </c>
      <c r="E132" s="141" t="s">
        <v>345</v>
      </c>
    </row>
    <row r="133" spans="1:5" x14ac:dyDescent="0.3">
      <c r="A133" t="s">
        <v>514</v>
      </c>
      <c r="B133" t="s">
        <v>515</v>
      </c>
      <c r="E133" s="141" t="s">
        <v>345</v>
      </c>
    </row>
    <row r="134" spans="1:5" x14ac:dyDescent="0.3">
      <c r="A134" t="s">
        <v>516</v>
      </c>
      <c r="B134" t="s">
        <v>517</v>
      </c>
      <c r="E134" s="141" t="s">
        <v>345</v>
      </c>
    </row>
    <row r="135" spans="1:5" x14ac:dyDescent="0.3">
      <c r="A135" t="s">
        <v>518</v>
      </c>
      <c r="B135" t="s">
        <v>519</v>
      </c>
      <c r="E135" s="141" t="s">
        <v>345</v>
      </c>
    </row>
    <row r="136" spans="1:5" x14ac:dyDescent="0.3">
      <c r="A136" t="s">
        <v>520</v>
      </c>
      <c r="B136" t="s">
        <v>521</v>
      </c>
      <c r="E136" s="141" t="s">
        <v>345</v>
      </c>
    </row>
    <row r="137" spans="1:5" x14ac:dyDescent="0.3">
      <c r="A137" t="s">
        <v>522</v>
      </c>
      <c r="B137" t="s">
        <v>523</v>
      </c>
      <c r="E137" s="141" t="s">
        <v>345</v>
      </c>
    </row>
    <row r="138" spans="1:5" x14ac:dyDescent="0.3">
      <c r="A138" t="s">
        <v>524</v>
      </c>
      <c r="B138" t="s">
        <v>525</v>
      </c>
      <c r="E138" s="141" t="s">
        <v>345</v>
      </c>
    </row>
    <row r="139" spans="1:5" x14ac:dyDescent="0.3">
      <c r="A139" t="s">
        <v>526</v>
      </c>
      <c r="B139" t="s">
        <v>527</v>
      </c>
      <c r="E139" s="141" t="s">
        <v>345</v>
      </c>
    </row>
    <row r="140" spans="1:5" x14ac:dyDescent="0.3">
      <c r="A140" t="s">
        <v>528</v>
      </c>
      <c r="B140" t="s">
        <v>529</v>
      </c>
      <c r="E140" s="141" t="s">
        <v>345</v>
      </c>
    </row>
    <row r="141" spans="1:5" x14ac:dyDescent="0.3">
      <c r="A141" t="s">
        <v>530</v>
      </c>
      <c r="B141" t="s">
        <v>531</v>
      </c>
      <c r="E141" s="141" t="s">
        <v>345</v>
      </c>
    </row>
    <row r="142" spans="1:5" x14ac:dyDescent="0.3">
      <c r="A142" t="s">
        <v>532</v>
      </c>
      <c r="B142" t="s">
        <v>533</v>
      </c>
      <c r="E142" s="141" t="s">
        <v>345</v>
      </c>
    </row>
    <row r="143" spans="1:5" x14ac:dyDescent="0.3">
      <c r="A143" t="s">
        <v>534</v>
      </c>
      <c r="B143" t="s">
        <v>535</v>
      </c>
      <c r="E143" s="141" t="s">
        <v>345</v>
      </c>
    </row>
    <row r="144" spans="1:5" x14ac:dyDescent="0.3">
      <c r="A144" t="s">
        <v>536</v>
      </c>
      <c r="B144" t="s">
        <v>537</v>
      </c>
      <c r="E144" s="141" t="s">
        <v>345</v>
      </c>
    </row>
    <row r="145" spans="1:5" x14ac:dyDescent="0.3">
      <c r="A145" t="s">
        <v>538</v>
      </c>
      <c r="B145" t="s">
        <v>539</v>
      </c>
      <c r="E145" s="141" t="s">
        <v>345</v>
      </c>
    </row>
    <row r="146" spans="1:5" x14ac:dyDescent="0.3">
      <c r="A146" t="s">
        <v>540</v>
      </c>
      <c r="B146" t="s">
        <v>541</v>
      </c>
      <c r="E146" s="141" t="s">
        <v>345</v>
      </c>
    </row>
    <row r="147" spans="1:5" x14ac:dyDescent="0.3">
      <c r="A147" t="s">
        <v>542</v>
      </c>
      <c r="B147" t="s">
        <v>543</v>
      </c>
      <c r="E147" s="141" t="s">
        <v>345</v>
      </c>
    </row>
    <row r="148" spans="1:5" x14ac:dyDescent="0.3">
      <c r="A148" t="s">
        <v>544</v>
      </c>
      <c r="B148" t="s">
        <v>545</v>
      </c>
      <c r="E148" s="141" t="s">
        <v>345</v>
      </c>
    </row>
    <row r="149" spans="1:5" x14ac:dyDescent="0.3">
      <c r="A149" t="s">
        <v>546</v>
      </c>
      <c r="B149" t="s">
        <v>547</v>
      </c>
      <c r="E149" s="141" t="s">
        <v>345</v>
      </c>
    </row>
    <row r="150" spans="1:5" x14ac:dyDescent="0.3">
      <c r="A150" t="s">
        <v>548</v>
      </c>
      <c r="B150" t="s">
        <v>549</v>
      </c>
      <c r="E150" s="141" t="s">
        <v>345</v>
      </c>
    </row>
    <row r="151" spans="1:5" x14ac:dyDescent="0.3">
      <c r="A151" t="s">
        <v>550</v>
      </c>
      <c r="B151" t="s">
        <v>551</v>
      </c>
      <c r="E151" s="141" t="s">
        <v>345</v>
      </c>
    </row>
    <row r="152" spans="1:5" x14ac:dyDescent="0.3">
      <c r="A152" t="s">
        <v>552</v>
      </c>
      <c r="B152" t="s">
        <v>553</v>
      </c>
      <c r="E152" s="141" t="s">
        <v>345</v>
      </c>
    </row>
    <row r="153" spans="1:5" x14ac:dyDescent="0.3">
      <c r="A153" t="s">
        <v>554</v>
      </c>
      <c r="B153" t="s">
        <v>555</v>
      </c>
      <c r="E153" s="141" t="s">
        <v>345</v>
      </c>
    </row>
    <row r="154" spans="1:5" x14ac:dyDescent="0.3">
      <c r="A154" t="s">
        <v>556</v>
      </c>
      <c r="B154" t="s">
        <v>557</v>
      </c>
      <c r="E154" s="141" t="s">
        <v>345</v>
      </c>
    </row>
    <row r="155" spans="1:5" x14ac:dyDescent="0.3">
      <c r="A155" t="s">
        <v>558</v>
      </c>
      <c r="B155" t="s">
        <v>559</v>
      </c>
      <c r="E155" s="141" t="s">
        <v>345</v>
      </c>
    </row>
    <row r="156" spans="1:5" x14ac:dyDescent="0.3">
      <c r="A156" t="s">
        <v>560</v>
      </c>
      <c r="B156" t="s">
        <v>561</v>
      </c>
      <c r="E156" s="141" t="s">
        <v>345</v>
      </c>
    </row>
    <row r="157" spans="1:5" x14ac:dyDescent="0.3">
      <c r="A157" t="s">
        <v>562</v>
      </c>
      <c r="B157" t="s">
        <v>563</v>
      </c>
      <c r="E157" s="141" t="s">
        <v>345</v>
      </c>
    </row>
    <row r="158" spans="1:5" x14ac:dyDescent="0.3">
      <c r="A158" t="s">
        <v>564</v>
      </c>
      <c r="B158" t="s">
        <v>565</v>
      </c>
      <c r="E158" s="141" t="s">
        <v>345</v>
      </c>
    </row>
    <row r="159" spans="1:5" x14ac:dyDescent="0.3">
      <c r="A159" t="s">
        <v>566</v>
      </c>
      <c r="B159" t="s">
        <v>567</v>
      </c>
      <c r="E159" s="141" t="s">
        <v>345</v>
      </c>
    </row>
    <row r="160" spans="1:5" x14ac:dyDescent="0.3">
      <c r="A160" t="s">
        <v>568</v>
      </c>
      <c r="B160" t="s">
        <v>569</v>
      </c>
      <c r="E160" s="141" t="s">
        <v>345</v>
      </c>
    </row>
    <row r="161" spans="1:5" x14ac:dyDescent="0.3">
      <c r="A161" t="s">
        <v>570</v>
      </c>
      <c r="B161" t="s">
        <v>571</v>
      </c>
      <c r="E161" s="141" t="s">
        <v>345</v>
      </c>
    </row>
    <row r="162" spans="1:5" x14ac:dyDescent="0.3">
      <c r="A162" t="s">
        <v>572</v>
      </c>
      <c r="B162" t="s">
        <v>573</v>
      </c>
      <c r="E162" s="141" t="s">
        <v>345</v>
      </c>
    </row>
    <row r="163" spans="1:5" x14ac:dyDescent="0.3">
      <c r="A163" t="s">
        <v>574</v>
      </c>
      <c r="B163" t="s">
        <v>575</v>
      </c>
      <c r="E163" s="141" t="s">
        <v>345</v>
      </c>
    </row>
    <row r="164" spans="1:5" x14ac:dyDescent="0.3">
      <c r="A164" t="s">
        <v>576</v>
      </c>
      <c r="B164" t="s">
        <v>577</v>
      </c>
      <c r="E164" s="141" t="s">
        <v>345</v>
      </c>
    </row>
    <row r="165" spans="1:5" x14ac:dyDescent="0.3">
      <c r="A165" t="s">
        <v>578</v>
      </c>
      <c r="B165" t="s">
        <v>579</v>
      </c>
      <c r="E165" s="141" t="s">
        <v>345</v>
      </c>
    </row>
    <row r="166" spans="1:5" x14ac:dyDescent="0.3">
      <c r="A166" t="s">
        <v>580</v>
      </c>
      <c r="B166" t="s">
        <v>581</v>
      </c>
      <c r="E166" s="141" t="s">
        <v>345</v>
      </c>
    </row>
    <row r="167" spans="1:5" x14ac:dyDescent="0.3">
      <c r="A167" t="s">
        <v>582</v>
      </c>
      <c r="B167" t="s">
        <v>583</v>
      </c>
      <c r="E167" s="141" t="s">
        <v>345</v>
      </c>
    </row>
    <row r="168" spans="1:5" x14ac:dyDescent="0.3">
      <c r="A168" t="s">
        <v>584</v>
      </c>
      <c r="B168" t="s">
        <v>585</v>
      </c>
      <c r="E168" s="141" t="s">
        <v>345</v>
      </c>
    </row>
    <row r="169" spans="1:5" x14ac:dyDescent="0.3">
      <c r="A169" t="s">
        <v>586</v>
      </c>
      <c r="B169" t="s">
        <v>587</v>
      </c>
      <c r="E169" s="141" t="s">
        <v>345</v>
      </c>
    </row>
    <row r="170" spans="1:5" x14ac:dyDescent="0.3">
      <c r="A170" t="s">
        <v>588</v>
      </c>
      <c r="B170" t="s">
        <v>589</v>
      </c>
      <c r="E170" s="141" t="s">
        <v>345</v>
      </c>
    </row>
    <row r="171" spans="1:5" x14ac:dyDescent="0.3">
      <c r="A171" t="s">
        <v>590</v>
      </c>
      <c r="B171" t="s">
        <v>591</v>
      </c>
      <c r="E171" s="141" t="s">
        <v>345</v>
      </c>
    </row>
    <row r="172" spans="1:5" x14ac:dyDescent="0.3">
      <c r="A172" t="s">
        <v>592</v>
      </c>
      <c r="B172" t="s">
        <v>593</v>
      </c>
      <c r="E172" s="141" t="s">
        <v>345</v>
      </c>
    </row>
    <row r="173" spans="1:5" x14ac:dyDescent="0.3">
      <c r="A173" t="s">
        <v>594</v>
      </c>
      <c r="B173" t="s">
        <v>595</v>
      </c>
      <c r="E173" s="141" t="s">
        <v>345</v>
      </c>
    </row>
    <row r="174" spans="1:5" x14ac:dyDescent="0.3">
      <c r="A174" t="s">
        <v>596</v>
      </c>
      <c r="B174" t="s">
        <v>597</v>
      </c>
      <c r="E174" s="141" t="s">
        <v>345</v>
      </c>
    </row>
    <row r="175" spans="1:5" x14ac:dyDescent="0.3">
      <c r="A175" t="s">
        <v>598</v>
      </c>
      <c r="B175" t="s">
        <v>599</v>
      </c>
      <c r="E175" s="141" t="s">
        <v>345</v>
      </c>
    </row>
    <row r="176" spans="1:5" x14ac:dyDescent="0.3">
      <c r="A176" t="s">
        <v>600</v>
      </c>
      <c r="B176" t="s">
        <v>601</v>
      </c>
      <c r="E176" s="141" t="s">
        <v>345</v>
      </c>
    </row>
    <row r="177" spans="1:5" x14ac:dyDescent="0.3">
      <c r="A177" t="s">
        <v>602</v>
      </c>
      <c r="B177" t="s">
        <v>603</v>
      </c>
      <c r="E177" s="141" t="s">
        <v>345</v>
      </c>
    </row>
    <row r="178" spans="1:5" x14ac:dyDescent="0.3">
      <c r="A178" t="s">
        <v>604</v>
      </c>
      <c r="B178" t="s">
        <v>605</v>
      </c>
      <c r="E178" s="141" t="s">
        <v>345</v>
      </c>
    </row>
    <row r="179" spans="1:5" x14ac:dyDescent="0.3">
      <c r="A179" t="s">
        <v>606</v>
      </c>
      <c r="B179" t="s">
        <v>607</v>
      </c>
      <c r="E179" s="141" t="s">
        <v>345</v>
      </c>
    </row>
    <row r="180" spans="1:5" x14ac:dyDescent="0.3">
      <c r="A180" t="s">
        <v>608</v>
      </c>
      <c r="B180" t="s">
        <v>609</v>
      </c>
      <c r="E180" s="141" t="s">
        <v>345</v>
      </c>
    </row>
    <row r="181" spans="1:5" x14ac:dyDescent="0.3">
      <c r="A181" t="s">
        <v>610</v>
      </c>
      <c r="B181" t="s">
        <v>611</v>
      </c>
      <c r="E181" s="141" t="s">
        <v>345</v>
      </c>
    </row>
    <row r="182" spans="1:5" x14ac:dyDescent="0.3">
      <c r="A182" t="s">
        <v>612</v>
      </c>
      <c r="B182" t="s">
        <v>613</v>
      </c>
      <c r="E182" s="141" t="s">
        <v>345</v>
      </c>
    </row>
    <row r="183" spans="1:5" x14ac:dyDescent="0.3">
      <c r="A183" t="s">
        <v>614</v>
      </c>
      <c r="B183" t="s">
        <v>615</v>
      </c>
      <c r="E183" s="141" t="s">
        <v>345</v>
      </c>
    </row>
    <row r="184" spans="1:5" x14ac:dyDescent="0.3">
      <c r="A184" t="s">
        <v>616</v>
      </c>
      <c r="B184" t="s">
        <v>617</v>
      </c>
      <c r="E184" s="141" t="s">
        <v>345</v>
      </c>
    </row>
    <row r="185" spans="1:5" x14ac:dyDescent="0.3">
      <c r="A185" t="s">
        <v>618</v>
      </c>
      <c r="B185" t="s">
        <v>619</v>
      </c>
      <c r="E185" s="141" t="s">
        <v>345</v>
      </c>
    </row>
    <row r="186" spans="1:5" x14ac:dyDescent="0.3">
      <c r="A186" t="s">
        <v>620</v>
      </c>
      <c r="B186" t="s">
        <v>621</v>
      </c>
      <c r="E186" s="141" t="s">
        <v>345</v>
      </c>
    </row>
    <row r="187" spans="1:5" x14ac:dyDescent="0.3">
      <c r="A187" t="s">
        <v>622</v>
      </c>
      <c r="B187" t="s">
        <v>623</v>
      </c>
      <c r="E187" s="141" t="s">
        <v>345</v>
      </c>
    </row>
    <row r="188" spans="1:5" x14ac:dyDescent="0.3">
      <c r="A188" t="s">
        <v>624</v>
      </c>
      <c r="B188" t="s">
        <v>625</v>
      </c>
      <c r="E188" s="141" t="s">
        <v>345</v>
      </c>
    </row>
    <row r="189" spans="1:5" x14ac:dyDescent="0.3">
      <c r="A189" t="s">
        <v>626</v>
      </c>
      <c r="B189" t="s">
        <v>627</v>
      </c>
      <c r="E189" s="141" t="s">
        <v>345</v>
      </c>
    </row>
    <row r="190" spans="1:5" x14ac:dyDescent="0.3">
      <c r="A190" t="s">
        <v>628</v>
      </c>
      <c r="B190" t="s">
        <v>629</v>
      </c>
      <c r="E190" s="141" t="s">
        <v>345</v>
      </c>
    </row>
    <row r="191" spans="1:5" x14ac:dyDescent="0.3">
      <c r="A191" t="s">
        <v>630</v>
      </c>
      <c r="B191" t="s">
        <v>631</v>
      </c>
      <c r="E191" s="141" t="s">
        <v>345</v>
      </c>
    </row>
    <row r="192" spans="1:5" x14ac:dyDescent="0.3">
      <c r="A192" t="s">
        <v>632</v>
      </c>
      <c r="B192" t="s">
        <v>633</v>
      </c>
      <c r="E192" s="141" t="s">
        <v>345</v>
      </c>
    </row>
    <row r="193" spans="1:5" x14ac:dyDescent="0.3">
      <c r="A193" t="s">
        <v>634</v>
      </c>
      <c r="B193" t="s">
        <v>635</v>
      </c>
      <c r="E193" s="141" t="s">
        <v>345</v>
      </c>
    </row>
    <row r="194" spans="1:5" x14ac:dyDescent="0.3">
      <c r="A194" t="s">
        <v>636</v>
      </c>
      <c r="B194" t="s">
        <v>637</v>
      </c>
      <c r="E194" s="141" t="s">
        <v>345</v>
      </c>
    </row>
    <row r="195" spans="1:5" x14ac:dyDescent="0.3">
      <c r="A195" t="s">
        <v>638</v>
      </c>
      <c r="B195" t="s">
        <v>639</v>
      </c>
      <c r="E195" s="141" t="s">
        <v>345</v>
      </c>
    </row>
    <row r="196" spans="1:5" x14ac:dyDescent="0.3">
      <c r="A196" t="s">
        <v>640</v>
      </c>
      <c r="B196" t="s">
        <v>641</v>
      </c>
      <c r="E196" s="141" t="s">
        <v>345</v>
      </c>
    </row>
    <row r="197" spans="1:5" x14ac:dyDescent="0.3">
      <c r="A197" t="s">
        <v>642</v>
      </c>
      <c r="B197" t="s">
        <v>643</v>
      </c>
      <c r="E197" s="141" t="s">
        <v>345</v>
      </c>
    </row>
    <row r="198" spans="1:5" x14ac:dyDescent="0.3">
      <c r="A198" t="s">
        <v>644</v>
      </c>
      <c r="B198" t="s">
        <v>645</v>
      </c>
      <c r="E198" s="141" t="s">
        <v>345</v>
      </c>
    </row>
    <row r="199" spans="1:5" x14ac:dyDescent="0.3">
      <c r="A199" t="s">
        <v>646</v>
      </c>
      <c r="B199" t="s">
        <v>647</v>
      </c>
      <c r="E199" s="141" t="s">
        <v>345</v>
      </c>
    </row>
    <row r="200" spans="1:5" x14ac:dyDescent="0.3">
      <c r="A200" t="s">
        <v>648</v>
      </c>
      <c r="B200" t="s">
        <v>649</v>
      </c>
      <c r="E200" s="141" t="s">
        <v>345</v>
      </c>
    </row>
    <row r="201" spans="1:5" x14ac:dyDescent="0.3">
      <c r="A201" t="s">
        <v>650</v>
      </c>
      <c r="B201" t="s">
        <v>651</v>
      </c>
      <c r="E201" s="141" t="s">
        <v>345</v>
      </c>
    </row>
    <row r="202" spans="1:5" x14ac:dyDescent="0.3">
      <c r="A202" t="s">
        <v>652</v>
      </c>
      <c r="B202" t="s">
        <v>653</v>
      </c>
      <c r="E202" s="141" t="s">
        <v>345</v>
      </c>
    </row>
    <row r="203" spans="1:5" x14ac:dyDescent="0.3">
      <c r="A203" t="s">
        <v>654</v>
      </c>
      <c r="B203" t="s">
        <v>655</v>
      </c>
      <c r="E203" s="141" t="s">
        <v>345</v>
      </c>
    </row>
    <row r="204" spans="1:5" x14ac:dyDescent="0.3">
      <c r="A204" t="s">
        <v>656</v>
      </c>
      <c r="B204" t="s">
        <v>657</v>
      </c>
      <c r="E204" s="141" t="s">
        <v>345</v>
      </c>
    </row>
    <row r="205" spans="1:5" x14ac:dyDescent="0.3">
      <c r="A205" t="s">
        <v>658</v>
      </c>
      <c r="B205" t="s">
        <v>659</v>
      </c>
      <c r="E205" s="141" t="s">
        <v>345</v>
      </c>
    </row>
    <row r="206" spans="1:5" x14ac:dyDescent="0.3">
      <c r="A206" t="s">
        <v>660</v>
      </c>
      <c r="B206" t="s">
        <v>661</v>
      </c>
      <c r="E206" s="141" t="s">
        <v>345</v>
      </c>
    </row>
    <row r="207" spans="1:5" x14ac:dyDescent="0.3">
      <c r="A207" t="s">
        <v>662</v>
      </c>
      <c r="B207" t="s">
        <v>663</v>
      </c>
      <c r="E207" s="141" t="s">
        <v>345</v>
      </c>
    </row>
    <row r="208" spans="1:5" x14ac:dyDescent="0.3">
      <c r="A208" t="s">
        <v>664</v>
      </c>
      <c r="B208" t="s">
        <v>665</v>
      </c>
      <c r="E208" s="141" t="s">
        <v>345</v>
      </c>
    </row>
    <row r="209" spans="1:5" x14ac:dyDescent="0.3">
      <c r="A209" t="s">
        <v>666</v>
      </c>
      <c r="B209" t="s">
        <v>667</v>
      </c>
      <c r="E209" s="141" t="s">
        <v>345</v>
      </c>
    </row>
    <row r="210" spans="1:5" x14ac:dyDescent="0.3">
      <c r="A210" t="s">
        <v>668</v>
      </c>
      <c r="B210" t="s">
        <v>669</v>
      </c>
      <c r="E210" s="141" t="s">
        <v>345</v>
      </c>
    </row>
    <row r="211" spans="1:5" x14ac:dyDescent="0.3">
      <c r="A211" t="s">
        <v>670</v>
      </c>
      <c r="B211" t="s">
        <v>671</v>
      </c>
      <c r="E211" s="141" t="s">
        <v>345</v>
      </c>
    </row>
    <row r="212" spans="1:5" x14ac:dyDescent="0.3">
      <c r="A212" t="s">
        <v>672</v>
      </c>
      <c r="B212" t="s">
        <v>673</v>
      </c>
      <c r="E212" s="141" t="s">
        <v>345</v>
      </c>
    </row>
    <row r="213" spans="1:5" x14ac:dyDescent="0.3">
      <c r="A213" t="s">
        <v>674</v>
      </c>
      <c r="B213" t="s">
        <v>675</v>
      </c>
      <c r="E213" s="141" t="s">
        <v>345</v>
      </c>
    </row>
    <row r="214" spans="1:5" x14ac:dyDescent="0.3">
      <c r="A214" t="s">
        <v>676</v>
      </c>
      <c r="B214" t="s">
        <v>677</v>
      </c>
      <c r="E214" s="141" t="s">
        <v>345</v>
      </c>
    </row>
    <row r="215" spans="1:5" x14ac:dyDescent="0.3">
      <c r="A215" t="s">
        <v>678</v>
      </c>
      <c r="B215" t="s">
        <v>679</v>
      </c>
      <c r="E215" s="141" t="s">
        <v>345</v>
      </c>
    </row>
    <row r="216" spans="1:5" x14ac:dyDescent="0.3">
      <c r="A216" t="s">
        <v>680</v>
      </c>
      <c r="B216" t="s">
        <v>681</v>
      </c>
      <c r="E216" s="141" t="s">
        <v>345</v>
      </c>
    </row>
    <row r="217" spans="1:5" x14ac:dyDescent="0.3">
      <c r="A217" t="s">
        <v>682</v>
      </c>
      <c r="B217" t="s">
        <v>683</v>
      </c>
      <c r="E217" s="141" t="s">
        <v>345</v>
      </c>
    </row>
    <row r="218" spans="1:5" x14ac:dyDescent="0.3">
      <c r="A218" t="s">
        <v>684</v>
      </c>
      <c r="B218" t="s">
        <v>685</v>
      </c>
      <c r="E218" s="141" t="s">
        <v>345</v>
      </c>
    </row>
    <row r="219" spans="1:5" x14ac:dyDescent="0.3">
      <c r="A219" t="s">
        <v>686</v>
      </c>
      <c r="B219" t="s">
        <v>687</v>
      </c>
      <c r="E219" s="141" t="s">
        <v>345</v>
      </c>
    </row>
    <row r="220" spans="1:5" x14ac:dyDescent="0.3">
      <c r="A220" t="s">
        <v>688</v>
      </c>
      <c r="B220" t="s">
        <v>689</v>
      </c>
      <c r="E220" s="141" t="s">
        <v>345</v>
      </c>
    </row>
    <row r="221" spans="1:5" x14ac:dyDescent="0.3">
      <c r="A221" t="s">
        <v>690</v>
      </c>
      <c r="B221" t="s">
        <v>691</v>
      </c>
      <c r="E221" s="141" t="s">
        <v>345</v>
      </c>
    </row>
    <row r="222" spans="1:5" x14ac:dyDescent="0.3">
      <c r="A222" t="s">
        <v>698</v>
      </c>
      <c r="B222" t="s">
        <v>699</v>
      </c>
      <c r="E222" s="141" t="s">
        <v>345</v>
      </c>
    </row>
    <row r="223" spans="1:5" x14ac:dyDescent="0.3">
      <c r="A223" t="s">
        <v>700</v>
      </c>
      <c r="B223" t="s">
        <v>701</v>
      </c>
      <c r="E223" s="141" t="s">
        <v>345</v>
      </c>
    </row>
    <row r="224" spans="1:5" x14ac:dyDescent="0.3">
      <c r="A224" t="s">
        <v>702</v>
      </c>
      <c r="B224" t="s">
        <v>703</v>
      </c>
      <c r="E224" s="141" t="s">
        <v>345</v>
      </c>
    </row>
    <row r="225" spans="1:5" x14ac:dyDescent="0.3">
      <c r="A225" t="s">
        <v>704</v>
      </c>
      <c r="B225" t="s">
        <v>705</v>
      </c>
      <c r="E225" s="141" t="s">
        <v>345</v>
      </c>
    </row>
    <row r="226" spans="1:5" x14ac:dyDescent="0.3">
      <c r="A226" t="s">
        <v>706</v>
      </c>
      <c r="B226" t="s">
        <v>707</v>
      </c>
      <c r="E226" s="141" t="s">
        <v>345</v>
      </c>
    </row>
    <row r="227" spans="1:5" x14ac:dyDescent="0.3">
      <c r="A227" t="s">
        <v>708</v>
      </c>
      <c r="B227" t="s">
        <v>709</v>
      </c>
      <c r="E227" s="141" t="s">
        <v>345</v>
      </c>
    </row>
    <row r="228" spans="1:5" x14ac:dyDescent="0.3">
      <c r="A228" t="s">
        <v>710</v>
      </c>
      <c r="B228" t="s">
        <v>711</v>
      </c>
      <c r="E228" s="141" t="s">
        <v>345</v>
      </c>
    </row>
    <row r="229" spans="1:5" x14ac:dyDescent="0.3">
      <c r="A229" t="s">
        <v>712</v>
      </c>
      <c r="B229" t="s">
        <v>713</v>
      </c>
      <c r="E229" s="141" t="s">
        <v>345</v>
      </c>
    </row>
  </sheetData>
  <autoFilter ref="A3:E72">
    <sortState ref="A2:E70">
      <sortCondition ref="A1:A70"/>
    </sortState>
  </autoFilter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4"/>
  <sheetViews>
    <sheetView workbookViewId="0"/>
  </sheetViews>
  <sheetFormatPr defaultRowHeight="14.4" x14ac:dyDescent="0.3"/>
  <cols>
    <col min="1" max="1" width="102.88671875" style="8" customWidth="1"/>
  </cols>
  <sheetData>
    <row r="1" spans="1:1" ht="36" x14ac:dyDescent="0.35">
      <c r="A1" s="145" t="s">
        <v>354</v>
      </c>
    </row>
    <row r="2" spans="1:1" ht="15.6" x14ac:dyDescent="0.3">
      <c r="A2" s="147" t="s">
        <v>346</v>
      </c>
    </row>
    <row r="3" spans="1:1" x14ac:dyDescent="0.3">
      <c r="A3" s="143" t="s">
        <v>164</v>
      </c>
    </row>
    <row r="4" spans="1:1" ht="32.25" customHeight="1" x14ac:dyDescent="0.3">
      <c r="A4" s="144" t="s">
        <v>347</v>
      </c>
    </row>
    <row r="5" spans="1:1" x14ac:dyDescent="0.3">
      <c r="A5" s="143" t="s">
        <v>166</v>
      </c>
    </row>
    <row r="6" spans="1:1" x14ac:dyDescent="0.3">
      <c r="A6" s="144" t="s">
        <v>348</v>
      </c>
    </row>
    <row r="7" spans="1:1" x14ac:dyDescent="0.3">
      <c r="A7" s="143" t="s">
        <v>165</v>
      </c>
    </row>
    <row r="8" spans="1:1" x14ac:dyDescent="0.3">
      <c r="A8" s="144" t="s">
        <v>349</v>
      </c>
    </row>
    <row r="9" spans="1:1" x14ac:dyDescent="0.3">
      <c r="A9" s="143" t="s">
        <v>167</v>
      </c>
    </row>
    <row r="10" spans="1:1" x14ac:dyDescent="0.3">
      <c r="A10" s="144" t="s">
        <v>350</v>
      </c>
    </row>
    <row r="11" spans="1:1" x14ac:dyDescent="0.3">
      <c r="A11" s="143" t="s">
        <v>351</v>
      </c>
    </row>
    <row r="12" spans="1:1" x14ac:dyDescent="0.3">
      <c r="A12" s="144" t="s">
        <v>352</v>
      </c>
    </row>
    <row r="13" spans="1:1" x14ac:dyDescent="0.3">
      <c r="A13" s="143" t="s">
        <v>169</v>
      </c>
    </row>
    <row r="14" spans="1:1" ht="72" x14ac:dyDescent="0.3">
      <c r="A14" s="144" t="s">
        <v>353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A1:J17"/>
  <sheetViews>
    <sheetView workbookViewId="0">
      <selection activeCell="G16" sqref="G16"/>
    </sheetView>
  </sheetViews>
  <sheetFormatPr defaultRowHeight="14.4" x14ac:dyDescent="0.3"/>
  <sheetData>
    <row r="1" spans="1:10" ht="15" customHeight="1" x14ac:dyDescent="0.3">
      <c r="A1" s="10"/>
      <c r="B1" s="8"/>
      <c r="C1" s="10"/>
      <c r="D1" s="10"/>
      <c r="E1" s="10"/>
      <c r="F1" s="10"/>
      <c r="G1" s="10"/>
      <c r="H1" s="10"/>
      <c r="I1" s="10"/>
      <c r="J1" s="10"/>
    </row>
    <row r="2" spans="1:10" ht="15" customHeight="1" x14ac:dyDescent="0.3">
      <c r="A2" s="10"/>
      <c r="B2" s="8"/>
      <c r="C2" s="10"/>
      <c r="D2" s="10"/>
      <c r="E2" s="10"/>
      <c r="F2" s="10"/>
      <c r="G2" s="10"/>
      <c r="H2" s="10"/>
      <c r="I2" s="10"/>
      <c r="J2" s="10"/>
    </row>
    <row r="3" spans="1:10" ht="15" customHeight="1" x14ac:dyDescent="0.3">
      <c r="A3" s="10"/>
      <c r="B3" s="8"/>
      <c r="C3" s="10"/>
      <c r="D3" s="10"/>
      <c r="E3" s="10"/>
      <c r="F3" s="10"/>
      <c r="G3" s="10"/>
      <c r="H3" s="10"/>
      <c r="I3" s="10"/>
      <c r="J3" s="10"/>
    </row>
    <row r="4" spans="1:10" ht="15" customHeight="1" x14ac:dyDescent="0.3">
      <c r="A4" s="10"/>
      <c r="B4" s="8"/>
      <c r="C4" s="10"/>
      <c r="D4" s="10"/>
      <c r="E4" s="10"/>
      <c r="F4" s="10"/>
      <c r="G4" s="10"/>
      <c r="H4" s="10"/>
      <c r="I4" s="10"/>
      <c r="J4" s="10"/>
    </row>
    <row r="5" spans="1:10" ht="20.25" customHeight="1" x14ac:dyDescent="0.3">
      <c r="A5" s="10"/>
      <c r="B5" s="8"/>
      <c r="C5" s="10"/>
      <c r="D5" s="10"/>
      <c r="E5" s="10"/>
      <c r="F5" s="10"/>
      <c r="G5" s="10"/>
      <c r="H5" s="10"/>
      <c r="I5" s="10"/>
      <c r="J5" s="10"/>
    </row>
    <row r="6" spans="1:10" ht="17.25" customHeight="1" x14ac:dyDescent="0.35">
      <c r="A6" s="9" t="s">
        <v>174</v>
      </c>
      <c r="B6" s="8"/>
      <c r="C6" s="10"/>
      <c r="D6" s="10"/>
      <c r="E6" s="10"/>
      <c r="F6" s="10"/>
      <c r="G6" s="10"/>
      <c r="H6" s="10"/>
      <c r="I6" s="10"/>
      <c r="J6" s="10"/>
    </row>
    <row r="8" spans="1:10" x14ac:dyDescent="0.3">
      <c r="A8" s="129" t="s">
        <v>183</v>
      </c>
      <c r="B8" s="129"/>
      <c r="C8" s="129"/>
      <c r="D8" s="129"/>
      <c r="E8" s="129"/>
      <c r="F8" s="129"/>
      <c r="G8" s="129"/>
      <c r="H8" s="129"/>
    </row>
    <row r="9" spans="1:10" x14ac:dyDescent="0.3">
      <c r="A9" t="s">
        <v>184</v>
      </c>
    </row>
    <row r="10" spans="1:10" x14ac:dyDescent="0.3">
      <c r="A10" t="s">
        <v>185</v>
      </c>
    </row>
    <row r="12" spans="1:10" x14ac:dyDescent="0.3">
      <c r="A12" s="130" t="s">
        <v>186</v>
      </c>
      <c r="B12" s="130"/>
      <c r="C12" s="130"/>
      <c r="D12" s="130"/>
      <c r="E12" s="130"/>
      <c r="F12" s="130"/>
      <c r="G12" s="130"/>
      <c r="H12" s="130"/>
    </row>
    <row r="13" spans="1:10" x14ac:dyDescent="0.3">
      <c r="A13" t="s">
        <v>743</v>
      </c>
    </row>
    <row r="14" spans="1:10" x14ac:dyDescent="0.3">
      <c r="A14" t="s">
        <v>753</v>
      </c>
    </row>
    <row r="15" spans="1:10" x14ac:dyDescent="0.3">
      <c r="A15" t="s">
        <v>744</v>
      </c>
    </row>
    <row r="16" spans="1:10" x14ac:dyDescent="0.3">
      <c r="A16" t="s">
        <v>745</v>
      </c>
    </row>
    <row r="17" spans="1:1" x14ac:dyDescent="0.3">
      <c r="A17" t="s">
        <v>746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0"/>
  <sheetViews>
    <sheetView topLeftCell="A11" workbookViewId="0">
      <selection activeCell="G15" sqref="G15"/>
    </sheetView>
  </sheetViews>
  <sheetFormatPr defaultRowHeight="14.4" x14ac:dyDescent="0.3"/>
  <cols>
    <col min="1" max="1" width="30.109375" customWidth="1"/>
    <col min="2" max="9" width="11.109375" customWidth="1"/>
  </cols>
  <sheetData>
    <row r="1" spans="1:9" ht="15" customHeight="1" x14ac:dyDescent="0.3">
      <c r="A1" s="10"/>
      <c r="B1" s="8"/>
      <c r="C1" s="10"/>
      <c r="D1" s="10"/>
      <c r="E1" s="10"/>
      <c r="F1" s="10"/>
      <c r="G1" s="10"/>
      <c r="H1" s="10"/>
      <c r="I1" s="10"/>
    </row>
    <row r="2" spans="1:9" ht="15" customHeight="1" x14ac:dyDescent="0.3">
      <c r="A2" s="10"/>
      <c r="B2" s="8"/>
      <c r="C2" s="10"/>
      <c r="D2" s="10"/>
      <c r="E2" s="10"/>
      <c r="F2" s="10"/>
      <c r="G2" s="10"/>
      <c r="H2" s="10"/>
      <c r="I2" s="10"/>
    </row>
    <row r="3" spans="1:9" ht="15" customHeight="1" x14ac:dyDescent="0.3">
      <c r="A3" s="10"/>
      <c r="B3" s="8"/>
      <c r="C3" s="10"/>
      <c r="D3" s="10"/>
      <c r="E3" s="10"/>
      <c r="F3" s="10"/>
      <c r="G3" s="10"/>
      <c r="H3" s="10"/>
      <c r="I3" s="10"/>
    </row>
    <row r="4" spans="1:9" ht="15" customHeight="1" x14ac:dyDescent="0.3">
      <c r="A4" s="10"/>
      <c r="B4" s="8"/>
      <c r="C4" s="10"/>
      <c r="D4" s="10"/>
      <c r="E4" s="10"/>
      <c r="F4" s="10"/>
      <c r="G4" s="10"/>
      <c r="H4" s="10"/>
      <c r="I4" s="10"/>
    </row>
    <row r="5" spans="1:9" ht="20.25" customHeight="1" x14ac:dyDescent="0.3">
      <c r="A5" s="10"/>
      <c r="B5" s="8"/>
      <c r="C5" s="10"/>
      <c r="D5" s="10"/>
      <c r="E5" s="10"/>
      <c r="F5" s="10"/>
      <c r="G5" s="10"/>
      <c r="H5" s="10"/>
      <c r="I5" s="10"/>
    </row>
    <row r="6" spans="1:9" ht="17.25" customHeight="1" x14ac:dyDescent="0.35">
      <c r="A6" s="9" t="s">
        <v>188</v>
      </c>
      <c r="B6" s="8"/>
      <c r="C6" s="10"/>
      <c r="D6" s="10"/>
      <c r="E6" s="10"/>
      <c r="F6" s="10"/>
      <c r="G6" s="10"/>
      <c r="H6" s="10"/>
      <c r="I6" s="10"/>
    </row>
    <row r="7" spans="1:9" ht="17.25" customHeight="1" x14ac:dyDescent="0.35">
      <c r="A7" s="9"/>
      <c r="B7" s="8"/>
      <c r="C7" s="10"/>
      <c r="D7" s="10"/>
      <c r="E7" s="10"/>
      <c r="F7" s="10"/>
      <c r="G7" s="10"/>
      <c r="H7" s="10"/>
      <c r="I7" s="10"/>
    </row>
    <row r="8" spans="1:9" ht="17.25" customHeight="1" x14ac:dyDescent="0.35">
      <c r="A8" s="9" t="s">
        <v>751</v>
      </c>
      <c r="B8" s="8"/>
      <c r="C8" s="10"/>
      <c r="D8" s="10"/>
      <c r="E8" s="10"/>
      <c r="F8" s="10"/>
      <c r="G8" s="10"/>
      <c r="H8" s="10"/>
      <c r="I8" s="10"/>
    </row>
    <row r="9" spans="1:9" ht="17.25" customHeight="1" x14ac:dyDescent="0.35">
      <c r="A9" s="9"/>
      <c r="B9" s="8"/>
      <c r="C9" s="10"/>
      <c r="D9" s="10"/>
      <c r="E9" s="10"/>
      <c r="F9" s="10"/>
      <c r="G9" s="10"/>
      <c r="H9" s="10"/>
      <c r="I9" s="10"/>
    </row>
    <row r="10" spans="1:9" ht="17.25" customHeight="1" x14ac:dyDescent="0.35">
      <c r="A10" s="9"/>
      <c r="B10" s="8"/>
      <c r="C10" s="10"/>
      <c r="D10" s="10"/>
      <c r="E10" s="10"/>
      <c r="F10" s="10"/>
      <c r="G10" s="10"/>
      <c r="H10" s="10"/>
      <c r="I10" s="10"/>
    </row>
    <row r="11" spans="1:9" ht="17.25" customHeight="1" x14ac:dyDescent="0.35">
      <c r="A11" s="9"/>
      <c r="B11" s="8"/>
      <c r="C11" s="10"/>
      <c r="D11" s="10"/>
      <c r="E11" s="10"/>
      <c r="F11" s="10"/>
      <c r="G11" s="10"/>
      <c r="H11" s="10"/>
      <c r="I11" s="10"/>
    </row>
    <row r="12" spans="1:9" ht="17.25" customHeight="1" x14ac:dyDescent="0.35">
      <c r="A12" s="9"/>
      <c r="B12" s="8"/>
      <c r="C12" s="10"/>
      <c r="D12" s="10"/>
      <c r="E12" s="10"/>
      <c r="F12" s="10"/>
      <c r="G12" s="10"/>
      <c r="H12" s="10"/>
      <c r="I12" s="10"/>
    </row>
    <row r="13" spans="1:9" ht="17.25" customHeight="1" x14ac:dyDescent="0.35">
      <c r="A13" s="9"/>
      <c r="B13" s="8"/>
      <c r="C13" s="10"/>
      <c r="D13" s="10"/>
      <c r="E13" s="10"/>
      <c r="F13" s="10"/>
      <c r="G13" s="10"/>
      <c r="H13" s="10"/>
      <c r="I13" s="10"/>
    </row>
    <row r="14" spans="1:9" ht="17.25" customHeight="1" x14ac:dyDescent="0.35">
      <c r="A14" s="9"/>
      <c r="B14" s="8"/>
      <c r="C14" s="10"/>
      <c r="D14" s="10"/>
      <c r="E14" s="10"/>
      <c r="F14" s="10"/>
      <c r="G14" s="10"/>
      <c r="H14" s="10"/>
      <c r="I14" s="10"/>
    </row>
    <row r="15" spans="1:9" ht="17.25" customHeight="1" x14ac:dyDescent="0.35">
      <c r="A15" s="9"/>
      <c r="B15" s="8"/>
      <c r="C15" s="10"/>
      <c r="D15" s="10"/>
      <c r="E15" s="10"/>
      <c r="F15" s="10"/>
      <c r="G15" s="10"/>
      <c r="H15" s="10"/>
      <c r="I15" s="10"/>
    </row>
    <row r="16" spans="1:9" ht="17.25" customHeight="1" x14ac:dyDescent="0.35">
      <c r="A16" s="9"/>
      <c r="B16" s="8"/>
      <c r="C16" s="10"/>
      <c r="D16" s="10"/>
      <c r="E16" s="10"/>
      <c r="F16" s="10"/>
      <c r="G16" s="10"/>
      <c r="H16" s="10"/>
      <c r="I16" s="10"/>
    </row>
    <row r="17" spans="1:9" ht="17.25" customHeight="1" x14ac:dyDescent="0.35">
      <c r="A17" s="9"/>
      <c r="B17" s="8"/>
      <c r="C17" s="10"/>
      <c r="D17" s="10"/>
      <c r="E17" s="10"/>
      <c r="F17" s="10"/>
      <c r="G17" s="10"/>
      <c r="H17" s="10"/>
      <c r="I17" s="10"/>
    </row>
    <row r="18" spans="1:9" ht="17.25" customHeight="1" x14ac:dyDescent="0.35">
      <c r="A18" s="9"/>
      <c r="B18" s="8"/>
      <c r="C18" s="10"/>
      <c r="D18" s="10"/>
      <c r="E18" s="10"/>
      <c r="F18" s="10"/>
      <c r="G18" s="10"/>
      <c r="H18" s="10"/>
      <c r="I18" s="10"/>
    </row>
    <row r="19" spans="1:9" ht="17.25" customHeight="1" x14ac:dyDescent="0.35">
      <c r="A19" s="9"/>
      <c r="B19" s="8"/>
      <c r="C19" s="10"/>
      <c r="D19" s="10"/>
      <c r="E19" s="10"/>
      <c r="F19" s="10"/>
      <c r="G19" s="10"/>
      <c r="H19" s="10"/>
      <c r="I19" s="10"/>
    </row>
    <row r="20" spans="1:9" ht="17.25" customHeight="1" x14ac:dyDescent="0.35">
      <c r="A20" s="9"/>
      <c r="B20" s="8"/>
      <c r="C20" s="10"/>
      <c r="D20" s="10"/>
      <c r="E20" s="10"/>
      <c r="F20" s="10"/>
      <c r="G20" s="10"/>
      <c r="H20" s="10"/>
      <c r="I20" s="10"/>
    </row>
    <row r="21" spans="1:9" ht="17.25" customHeight="1" x14ac:dyDescent="0.35">
      <c r="A21" s="9"/>
      <c r="B21" s="8"/>
      <c r="C21" s="10"/>
      <c r="D21" s="10"/>
      <c r="E21" s="10"/>
      <c r="F21" s="10"/>
      <c r="G21" s="10"/>
      <c r="H21" s="10"/>
      <c r="I21" s="10"/>
    </row>
    <row r="22" spans="1:9" ht="17.25" customHeight="1" x14ac:dyDescent="0.35">
      <c r="A22" s="9"/>
      <c r="B22" s="8"/>
      <c r="C22" s="10"/>
      <c r="D22" s="10"/>
      <c r="E22" s="10"/>
      <c r="F22" s="10"/>
      <c r="G22" s="10"/>
      <c r="H22" s="10"/>
      <c r="I22" s="10"/>
    </row>
    <row r="23" spans="1:9" ht="17.25" customHeight="1" x14ac:dyDescent="0.35">
      <c r="A23" s="9"/>
      <c r="B23" s="8"/>
      <c r="C23" s="10"/>
      <c r="D23" s="10"/>
      <c r="E23" s="10"/>
      <c r="F23" s="10"/>
      <c r="G23" s="10"/>
      <c r="H23" s="10"/>
      <c r="I23" s="10"/>
    </row>
    <row r="24" spans="1:9" ht="17.25" customHeight="1" x14ac:dyDescent="0.3">
      <c r="A24" s="148" t="s">
        <v>695</v>
      </c>
      <c r="B24" s="8"/>
      <c r="C24" s="10"/>
      <c r="D24" s="10"/>
      <c r="E24" s="10"/>
      <c r="F24" s="10"/>
      <c r="G24" s="10"/>
      <c r="H24" s="10"/>
      <c r="I24" s="10"/>
    </row>
    <row r="25" spans="1:9" ht="17.25" customHeight="1" x14ac:dyDescent="0.35">
      <c r="A25" s="9"/>
      <c r="B25" s="8"/>
      <c r="C25" s="10"/>
      <c r="D25" s="10"/>
      <c r="E25" s="10"/>
      <c r="F25" s="10"/>
      <c r="G25" s="10"/>
      <c r="H25" s="10"/>
      <c r="I25" s="10"/>
    </row>
    <row r="26" spans="1:9" ht="17.25" customHeight="1" x14ac:dyDescent="0.35">
      <c r="A26" s="170" t="s">
        <v>185</v>
      </c>
      <c r="B26" s="170"/>
      <c r="C26" s="170"/>
      <c r="D26" s="170"/>
      <c r="E26" s="170"/>
      <c r="F26" s="170"/>
      <c r="G26" s="170"/>
      <c r="H26" s="170"/>
      <c r="I26" s="10"/>
    </row>
    <row r="27" spans="1:9" ht="30.75" customHeight="1" x14ac:dyDescent="0.3">
      <c r="A27" s="128" t="s">
        <v>175</v>
      </c>
      <c r="B27" s="100" t="s">
        <v>164</v>
      </c>
      <c r="C27" s="101" t="s">
        <v>165</v>
      </c>
      <c r="D27" s="100" t="s">
        <v>166</v>
      </c>
      <c r="E27" s="100" t="s">
        <v>167</v>
      </c>
      <c r="F27" s="100" t="s">
        <v>168</v>
      </c>
      <c r="G27" s="100" t="s">
        <v>169</v>
      </c>
      <c r="H27" s="100" t="s">
        <v>170</v>
      </c>
    </row>
    <row r="28" spans="1:9" ht="17.25" customHeight="1" x14ac:dyDescent="0.3">
      <c r="A28" s="102" t="s">
        <v>171</v>
      </c>
      <c r="B28" s="103">
        <v>3.161355589276682E-2</v>
      </c>
      <c r="C28" s="104">
        <v>0.11419068736141907</v>
      </c>
      <c r="D28" s="104">
        <v>0.17291550083939564</v>
      </c>
      <c r="E28" s="104">
        <v>0.21478873239436619</v>
      </c>
      <c r="F28" s="104">
        <v>0.17266666666666666</v>
      </c>
      <c r="G28" s="105">
        <v>0.15715126545026487</v>
      </c>
      <c r="H28" s="106">
        <v>9.9019729494974562E-2</v>
      </c>
    </row>
    <row r="29" spans="1:9" ht="17.25" customHeight="1" x14ac:dyDescent="0.3">
      <c r="A29" s="107" t="s">
        <v>189</v>
      </c>
      <c r="B29" s="108">
        <v>8.6115326251896815E-2</v>
      </c>
      <c r="C29" s="109">
        <v>0.1180709534368071</v>
      </c>
      <c r="D29" s="109">
        <v>0.13710128707330721</v>
      </c>
      <c r="E29" s="109">
        <v>0.14225352112676057</v>
      </c>
      <c r="F29" s="109">
        <v>0.12333333333333334</v>
      </c>
      <c r="G29" s="110">
        <v>0.10653325485579752</v>
      </c>
      <c r="H29" s="111">
        <v>0.1059064400049634</v>
      </c>
    </row>
    <row r="30" spans="1:9" x14ac:dyDescent="0.3">
      <c r="A30" s="112" t="s">
        <v>172</v>
      </c>
      <c r="B30" s="113">
        <v>0.88227111785533641</v>
      </c>
      <c r="C30" s="114">
        <v>0.7677383592017738</v>
      </c>
      <c r="D30" s="114">
        <v>0.68998321208729718</v>
      </c>
      <c r="E30" s="114">
        <v>0.64295774647887327</v>
      </c>
      <c r="F30" s="114">
        <v>0.70399999999999996</v>
      </c>
      <c r="G30" s="115">
        <v>0.73631547969393762</v>
      </c>
      <c r="H30" s="116">
        <v>0.79507383050006208</v>
      </c>
    </row>
    <row r="31" spans="1:9" x14ac:dyDescent="0.3">
      <c r="A31" s="97" t="s">
        <v>162</v>
      </c>
      <c r="B31" s="92">
        <v>7908</v>
      </c>
      <c r="C31" s="93">
        <v>1804</v>
      </c>
      <c r="D31" s="93">
        <v>1787</v>
      </c>
      <c r="E31" s="93">
        <v>1420</v>
      </c>
      <c r="F31" s="93">
        <v>1500</v>
      </c>
      <c r="G31" s="94">
        <v>1699</v>
      </c>
      <c r="H31" s="95">
        <v>16118</v>
      </c>
    </row>
    <row r="32" spans="1:9" x14ac:dyDescent="0.3">
      <c r="A32" s="98"/>
      <c r="B32" s="98"/>
      <c r="C32" s="98"/>
      <c r="D32" s="99"/>
      <c r="E32" s="98"/>
      <c r="F32" s="98"/>
      <c r="G32" s="98"/>
      <c r="H32" s="98"/>
    </row>
    <row r="33" spans="1:8" ht="28.8" x14ac:dyDescent="0.3">
      <c r="A33" s="128" t="s">
        <v>163</v>
      </c>
      <c r="B33" s="100" t="s">
        <v>164</v>
      </c>
      <c r="C33" s="101" t="s">
        <v>165</v>
      </c>
      <c r="D33" s="100" t="s">
        <v>166</v>
      </c>
      <c r="E33" s="100" t="s">
        <v>167</v>
      </c>
      <c r="F33" s="100" t="s">
        <v>168</v>
      </c>
      <c r="G33" s="100" t="s">
        <v>169</v>
      </c>
      <c r="H33" s="100" t="s">
        <v>170</v>
      </c>
    </row>
    <row r="34" spans="1:8" x14ac:dyDescent="0.3">
      <c r="A34" s="102" t="s">
        <v>171</v>
      </c>
      <c r="B34" s="103">
        <v>3.3743409490333921E-2</v>
      </c>
      <c r="C34" s="104">
        <v>0.12382578992314261</v>
      </c>
      <c r="D34" s="104">
        <v>0.1609361456226524</v>
      </c>
      <c r="E34" s="104">
        <v>0.20022288261515603</v>
      </c>
      <c r="F34" s="104">
        <v>0.17727752374252551</v>
      </c>
      <c r="G34" s="105">
        <v>0.15688735487919675</v>
      </c>
      <c r="H34" s="106">
        <v>0.10076534875171285</v>
      </c>
    </row>
    <row r="35" spans="1:8" x14ac:dyDescent="0.3">
      <c r="A35" s="107" t="s">
        <v>189</v>
      </c>
      <c r="B35" s="108">
        <v>7.043936731107206E-2</v>
      </c>
      <c r="C35" s="109">
        <v>9.1659550241958446E-2</v>
      </c>
      <c r="D35" s="109">
        <v>0.11672926899739959</v>
      </c>
      <c r="E35" s="109">
        <v>0.12592867756315007</v>
      </c>
      <c r="F35" s="109">
        <v>9.88392543088287E-2</v>
      </c>
      <c r="G35" s="110">
        <v>8.1581424537182298E-2</v>
      </c>
      <c r="H35" s="111">
        <v>8.7162862203803343E-2</v>
      </c>
    </row>
    <row r="36" spans="1:8" x14ac:dyDescent="0.3">
      <c r="A36" s="112" t="s">
        <v>172</v>
      </c>
      <c r="B36" s="113">
        <v>0.89581722319859403</v>
      </c>
      <c r="C36" s="114">
        <v>0.78451465983489888</v>
      </c>
      <c r="D36" s="114">
        <v>0.72233458537994799</v>
      </c>
      <c r="E36" s="114">
        <v>0.67384843982169396</v>
      </c>
      <c r="F36" s="114">
        <v>0.72388322194864574</v>
      </c>
      <c r="G36" s="115">
        <v>0.76153122058362088</v>
      </c>
      <c r="H36" s="116">
        <v>0.81207178904448385</v>
      </c>
    </row>
    <row r="37" spans="1:8" x14ac:dyDescent="0.3">
      <c r="A37" s="97" t="s">
        <v>162</v>
      </c>
      <c r="B37" s="92">
        <v>14225</v>
      </c>
      <c r="C37" s="93">
        <v>3513</v>
      </c>
      <c r="D37" s="93">
        <v>3461</v>
      </c>
      <c r="E37" s="93">
        <v>2692</v>
      </c>
      <c r="F37" s="93">
        <v>2843</v>
      </c>
      <c r="G37" s="94">
        <v>3187</v>
      </c>
      <c r="H37" s="95">
        <v>29921</v>
      </c>
    </row>
    <row r="38" spans="1:8" x14ac:dyDescent="0.3">
      <c r="A38" s="98"/>
      <c r="B38" s="98"/>
      <c r="C38" s="98"/>
      <c r="D38" s="99"/>
      <c r="E38" s="98"/>
      <c r="F38" s="98"/>
      <c r="G38" s="98"/>
      <c r="H38" s="98"/>
    </row>
    <row r="39" spans="1:8" ht="28.8" x14ac:dyDescent="0.3">
      <c r="A39" s="128" t="s">
        <v>176</v>
      </c>
      <c r="B39" s="100" t="s">
        <v>164</v>
      </c>
      <c r="C39" s="101" t="s">
        <v>165</v>
      </c>
      <c r="D39" s="100" t="s">
        <v>166</v>
      </c>
      <c r="E39" s="100" t="s">
        <v>167</v>
      </c>
      <c r="F39" s="100" t="s">
        <v>168</v>
      </c>
      <c r="G39" s="100" t="s">
        <v>169</v>
      </c>
      <c r="H39" s="100" t="s">
        <v>170</v>
      </c>
    </row>
    <row r="40" spans="1:8" x14ac:dyDescent="0.3">
      <c r="A40" s="102" t="s">
        <v>171</v>
      </c>
      <c r="B40" s="103">
        <v>3.7151798717193936E-2</v>
      </c>
      <c r="C40" s="104">
        <v>6.4608945854041325E-2</v>
      </c>
      <c r="D40" s="104">
        <v>9.0313616514489881E-2</v>
      </c>
      <c r="E40" s="104">
        <v>0.10847373225993859</v>
      </c>
      <c r="F40" s="104">
        <v>7.2891137639339076E-2</v>
      </c>
      <c r="G40" s="105">
        <v>0.21860063345810538</v>
      </c>
      <c r="H40" s="106">
        <v>7.8648323176294568E-2</v>
      </c>
    </row>
    <row r="41" spans="1:8" x14ac:dyDescent="0.3">
      <c r="A41" s="107" t="s">
        <v>189</v>
      </c>
      <c r="B41" s="108">
        <v>4.034332104235739E-2</v>
      </c>
      <c r="C41" s="109">
        <v>5.1791786555061468E-2</v>
      </c>
      <c r="D41" s="109">
        <v>6.6891623660182614E-2</v>
      </c>
      <c r="E41" s="109">
        <v>5.6021246576479375E-2</v>
      </c>
      <c r="F41" s="109">
        <v>4.5458138983318838E-2</v>
      </c>
      <c r="G41" s="110">
        <v>4.4284480276418084E-2</v>
      </c>
      <c r="H41" s="111">
        <v>4.6899974455351601E-2</v>
      </c>
    </row>
    <row r="42" spans="1:8" x14ac:dyDescent="0.3">
      <c r="A42" s="112" t="s">
        <v>172</v>
      </c>
      <c r="B42" s="113">
        <v>0.92250488024044863</v>
      </c>
      <c r="C42" s="114">
        <v>0.88359926759089724</v>
      </c>
      <c r="D42" s="114">
        <v>0.84279475982532748</v>
      </c>
      <c r="E42" s="114">
        <v>0.83550502116358205</v>
      </c>
      <c r="F42" s="114">
        <v>0.88165072337734207</v>
      </c>
      <c r="G42" s="115">
        <v>0.73711488626547661</v>
      </c>
      <c r="H42" s="116">
        <v>0.87445170236835379</v>
      </c>
    </row>
    <row r="43" spans="1:8" x14ac:dyDescent="0.3">
      <c r="A43" s="97" t="s">
        <v>162</v>
      </c>
      <c r="B43" s="92">
        <v>64546</v>
      </c>
      <c r="C43" s="93">
        <v>15292</v>
      </c>
      <c r="D43" s="93">
        <v>15114</v>
      </c>
      <c r="E43" s="93">
        <v>12049</v>
      </c>
      <c r="F43" s="93">
        <v>12649</v>
      </c>
      <c r="G43" s="94">
        <v>17365</v>
      </c>
      <c r="H43" s="95">
        <v>137015</v>
      </c>
    </row>
    <row r="44" spans="1:8" x14ac:dyDescent="0.3">
      <c r="A44" s="97"/>
      <c r="B44" s="96"/>
      <c r="C44" s="96"/>
      <c r="D44" s="96"/>
      <c r="E44" s="96"/>
      <c r="F44" s="96"/>
      <c r="G44" s="96"/>
      <c r="H44" s="96"/>
    </row>
    <row r="45" spans="1:8" ht="28.8" x14ac:dyDescent="0.3">
      <c r="A45" s="128" t="s">
        <v>173</v>
      </c>
      <c r="B45" s="100" t="s">
        <v>164</v>
      </c>
      <c r="C45" s="101" t="s">
        <v>165</v>
      </c>
      <c r="D45" s="100" t="s">
        <v>166</v>
      </c>
      <c r="E45" s="100" t="s">
        <v>167</v>
      </c>
      <c r="F45" s="100" t="s">
        <v>168</v>
      </c>
      <c r="G45" s="100" t="s">
        <v>169</v>
      </c>
      <c r="H45" s="100" t="s">
        <v>170</v>
      </c>
    </row>
    <row r="46" spans="1:8" x14ac:dyDescent="0.3">
      <c r="A46" s="102" t="s">
        <v>171</v>
      </c>
      <c r="B46" s="103">
        <v>3.6536288735702228E-2</v>
      </c>
      <c r="C46" s="103">
        <v>7.5671363998936453E-2</v>
      </c>
      <c r="D46" s="103">
        <v>0.10347240915208614</v>
      </c>
      <c r="E46" s="103">
        <v>0.12522895325961603</v>
      </c>
      <c r="F46" s="103">
        <v>9.2047508391427835E-2</v>
      </c>
      <c r="G46" s="103">
        <v>0.20903075126508369</v>
      </c>
      <c r="H46" s="106">
        <v>8.3073615079498328E-2</v>
      </c>
    </row>
    <row r="47" spans="1:8" x14ac:dyDescent="0.3">
      <c r="A47" s="107" t="s">
        <v>189</v>
      </c>
      <c r="B47" s="103">
        <v>4.5778268652168948E-2</v>
      </c>
      <c r="C47" s="103">
        <v>5.9239563945759105E-2</v>
      </c>
      <c r="D47" s="103">
        <v>7.6177658142664875E-2</v>
      </c>
      <c r="E47" s="103">
        <v>6.8787734889084864E-2</v>
      </c>
      <c r="F47" s="103">
        <v>5.5254324812806607E-2</v>
      </c>
      <c r="G47" s="103">
        <v>5.0068119891008171E-2</v>
      </c>
      <c r="H47" s="111">
        <v>5.407592555262427E-2</v>
      </c>
    </row>
    <row r="48" spans="1:8" x14ac:dyDescent="0.3">
      <c r="A48" s="112" t="s">
        <v>172</v>
      </c>
      <c r="B48" s="117">
        <v>0.91768544261212881</v>
      </c>
      <c r="C48" s="117">
        <v>0.86508907205530439</v>
      </c>
      <c r="D48" s="117">
        <v>0.82034993270524903</v>
      </c>
      <c r="E48" s="117">
        <v>0.80598331185129912</v>
      </c>
      <c r="F48" s="117">
        <v>0.8526981667957656</v>
      </c>
      <c r="G48" s="117">
        <v>0.74090112884390813</v>
      </c>
      <c r="H48" s="116">
        <v>0.86285045936787741</v>
      </c>
    </row>
    <row r="49" spans="1:10" x14ac:dyDescent="0.3">
      <c r="A49" s="97" t="s">
        <v>162</v>
      </c>
      <c r="B49" s="92">
        <v>78771</v>
      </c>
      <c r="C49" s="92">
        <v>18805</v>
      </c>
      <c r="D49" s="92">
        <v>18575</v>
      </c>
      <c r="E49" s="92">
        <v>14741</v>
      </c>
      <c r="F49" s="92">
        <v>15492</v>
      </c>
      <c r="G49" s="92">
        <v>20552</v>
      </c>
      <c r="H49" s="95">
        <v>166936</v>
      </c>
    </row>
    <row r="50" spans="1:10" x14ac:dyDescent="0.3">
      <c r="A50" s="131" t="s">
        <v>696</v>
      </c>
    </row>
    <row r="51" spans="1:10" x14ac:dyDescent="0.3">
      <c r="A51" s="140" t="s">
        <v>199</v>
      </c>
    </row>
    <row r="52" spans="1:10" ht="12" customHeight="1" x14ac:dyDescent="0.3"/>
    <row r="53" spans="1:10" s="8" customFormat="1" ht="20.25" customHeight="1" x14ac:dyDescent="0.3">
      <c r="A53" s="98"/>
      <c r="B53" s="119"/>
      <c r="C53" s="120"/>
      <c r="D53" s="119"/>
      <c r="E53" s="120"/>
      <c r="F53" s="121"/>
      <c r="G53" s="120"/>
      <c r="H53" s="121"/>
      <c r="I53" s="122"/>
    </row>
    <row r="54" spans="1:10" s="8" customFormat="1" ht="15" customHeight="1" x14ac:dyDescent="0.3">
      <c r="A54" s="98"/>
      <c r="B54" s="72"/>
      <c r="C54" s="73"/>
      <c r="D54" s="72"/>
      <c r="E54" s="73"/>
      <c r="F54" s="72"/>
      <c r="G54" s="73"/>
      <c r="H54" s="72"/>
      <c r="I54" s="73"/>
    </row>
    <row r="55" spans="1:10" s="8" customFormat="1" ht="15" customHeight="1" x14ac:dyDescent="0.3">
      <c r="A55" s="98"/>
      <c r="B55" s="72"/>
      <c r="C55" s="73"/>
      <c r="D55" s="72"/>
      <c r="E55" s="73"/>
      <c r="F55" s="72"/>
      <c r="G55" s="73"/>
      <c r="H55" s="72"/>
      <c r="I55" s="73"/>
    </row>
    <row r="56" spans="1:10" s="8" customFormat="1" x14ac:dyDescent="0.3">
      <c r="A56" s="98"/>
      <c r="B56" s="119"/>
      <c r="C56" s="120"/>
      <c r="D56" s="119"/>
      <c r="E56" s="120"/>
      <c r="F56" s="121"/>
      <c r="G56" s="120"/>
      <c r="H56" s="121"/>
      <c r="I56" s="122"/>
      <c r="J56" s="123"/>
    </row>
    <row r="57" spans="1:10" s="8" customFormat="1" ht="15" customHeight="1" x14ac:dyDescent="0.3">
      <c r="A57" s="98"/>
      <c r="B57" s="119"/>
      <c r="C57" s="120"/>
      <c r="D57" s="119"/>
      <c r="E57" s="120"/>
      <c r="F57" s="121"/>
      <c r="G57" s="120"/>
      <c r="H57" s="121"/>
      <c r="I57" s="122"/>
      <c r="J57" s="123"/>
    </row>
    <row r="58" spans="1:10" x14ac:dyDescent="0.3">
      <c r="A58" s="98"/>
      <c r="B58" s="72"/>
      <c r="C58" s="73"/>
      <c r="D58" s="72"/>
      <c r="E58" s="73"/>
      <c r="F58" s="72" t="s">
        <v>697</v>
      </c>
      <c r="G58" s="73"/>
      <c r="H58" s="72"/>
      <c r="I58" s="73"/>
      <c r="J58" s="72"/>
    </row>
    <row r="59" spans="1:10" x14ac:dyDescent="0.3">
      <c r="A59" s="98"/>
      <c r="B59" s="72"/>
      <c r="C59" s="73"/>
      <c r="D59" s="72"/>
      <c r="E59" s="73"/>
      <c r="F59" s="72"/>
      <c r="G59" s="73"/>
      <c r="H59" s="72"/>
      <c r="I59" s="73"/>
      <c r="J59" s="72"/>
    </row>
    <row r="60" spans="1:10" s="126" customFormat="1" x14ac:dyDescent="0.3">
      <c r="A60" s="98"/>
      <c r="B60" s="124"/>
      <c r="C60" s="127"/>
      <c r="D60" s="125"/>
      <c r="E60" s="127"/>
      <c r="F60" s="125"/>
      <c r="G60" s="127"/>
      <c r="H60" s="125"/>
      <c r="I60" s="127"/>
      <c r="J60" s="125"/>
    </row>
    <row r="61" spans="1:10" x14ac:dyDescent="0.3">
      <c r="A61" s="118"/>
      <c r="B61" s="72"/>
      <c r="C61" s="73"/>
      <c r="D61" s="72"/>
      <c r="E61" s="73"/>
      <c r="F61" s="72"/>
      <c r="G61" s="73"/>
      <c r="H61" s="72"/>
      <c r="I61" s="73"/>
      <c r="J61" s="72"/>
    </row>
    <row r="70" spans="3:3" x14ac:dyDescent="0.3">
      <c r="C70" t="s">
        <v>182</v>
      </c>
    </row>
  </sheetData>
  <mergeCells count="1">
    <mergeCell ref="A26:H26"/>
  </mergeCells>
  <conditionalFormatting sqref="B34:G36">
    <cfRule type="colorScale" priority="10">
      <colorScale>
        <cfvo type="min"/>
        <cfvo type="percentile" val="50"/>
        <cfvo type="max"/>
        <color rgb="FFC5D9F1"/>
        <color rgb="FF538DD5"/>
        <color rgb="FF16365C"/>
      </colorScale>
    </cfRule>
  </conditionalFormatting>
  <conditionalFormatting sqref="B40:G42">
    <cfRule type="colorScale" priority="9">
      <colorScale>
        <cfvo type="min"/>
        <cfvo type="percentile" val="50"/>
        <cfvo type="max"/>
        <color rgb="FFC5D9F1"/>
        <color rgb="FF538DD5"/>
        <color rgb="FF16365C"/>
      </colorScale>
    </cfRule>
  </conditionalFormatting>
  <conditionalFormatting sqref="H34:H36">
    <cfRule type="colorScale" priority="8">
      <colorScale>
        <cfvo type="min"/>
        <cfvo type="percentile" val="50"/>
        <cfvo type="max"/>
        <color rgb="FFC5D9F1"/>
        <color rgb="FF538DD5"/>
        <color rgb="FF16365C"/>
      </colorScale>
    </cfRule>
  </conditionalFormatting>
  <conditionalFormatting sqref="H40:H42">
    <cfRule type="colorScale" priority="7">
      <colorScale>
        <cfvo type="min"/>
        <cfvo type="percentile" val="50"/>
        <cfvo type="max"/>
        <color rgb="FFC5D9F1"/>
        <color rgb="FF538DD5"/>
        <color rgb="FF16365C"/>
      </colorScale>
    </cfRule>
  </conditionalFormatting>
  <conditionalFormatting sqref="B46:G48">
    <cfRule type="colorScale" priority="6">
      <colorScale>
        <cfvo type="min"/>
        <cfvo type="percentile" val="50"/>
        <cfvo type="max"/>
        <color rgb="FFC5D9F1"/>
        <color rgb="FF538DD5"/>
        <color rgb="FF16365C"/>
      </colorScale>
    </cfRule>
  </conditionalFormatting>
  <conditionalFormatting sqref="H46:H48">
    <cfRule type="colorScale" priority="5">
      <colorScale>
        <cfvo type="min"/>
        <cfvo type="percentile" val="50"/>
        <cfvo type="max"/>
        <color rgb="FFC5D9F1"/>
        <color rgb="FF538DD5"/>
        <color rgb="FF16365C"/>
      </colorScale>
    </cfRule>
  </conditionalFormatting>
  <conditionalFormatting sqref="B28:G30">
    <cfRule type="colorScale" priority="2">
      <colorScale>
        <cfvo type="min"/>
        <cfvo type="percentile" val="50"/>
        <cfvo type="max"/>
        <color rgb="FFC5D9F1"/>
        <color rgb="FF538DD5"/>
        <color rgb="FF16365C"/>
      </colorScale>
    </cfRule>
  </conditionalFormatting>
  <conditionalFormatting sqref="H28:H30">
    <cfRule type="colorScale" priority="1">
      <colorScale>
        <cfvo type="min"/>
        <cfvo type="percentile" val="50"/>
        <cfvo type="max"/>
        <color rgb="FFC5D9F1"/>
        <color rgb="FF538DD5"/>
        <color rgb="FF16365C"/>
      </colorScale>
    </cfRule>
  </conditionalFormatting>
  <pageMargins left="0.7" right="0.7" top="0.75" bottom="0.75" header="0.3" footer="0.3"/>
  <pageSetup scale="95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1"/>
  <sheetViews>
    <sheetView topLeftCell="A26" workbookViewId="0">
      <selection activeCell="A16" sqref="A16:I16"/>
    </sheetView>
  </sheetViews>
  <sheetFormatPr defaultRowHeight="14.4" x14ac:dyDescent="0.3"/>
  <cols>
    <col min="1" max="1" width="32.88671875" customWidth="1"/>
    <col min="2" max="9" width="11.33203125" customWidth="1"/>
    <col min="10" max="11" width="10.6640625" customWidth="1"/>
  </cols>
  <sheetData>
    <row r="1" spans="1:11" ht="15" customHeight="1" x14ac:dyDescent="0.3">
      <c r="A1" s="10"/>
      <c r="B1" s="8"/>
      <c r="C1" s="10"/>
      <c r="D1" s="10"/>
      <c r="E1" s="10"/>
      <c r="F1" s="10"/>
      <c r="G1" s="10"/>
      <c r="H1" s="10"/>
      <c r="I1" s="10"/>
    </row>
    <row r="2" spans="1:11" ht="15" customHeight="1" x14ac:dyDescent="0.3">
      <c r="A2" s="10"/>
      <c r="B2" s="8"/>
      <c r="C2" s="10"/>
      <c r="D2" s="10"/>
      <c r="E2" s="10"/>
      <c r="F2" s="10"/>
      <c r="G2" s="10"/>
      <c r="H2" s="10"/>
      <c r="I2" s="10"/>
    </row>
    <row r="3" spans="1:11" ht="15" customHeight="1" x14ac:dyDescent="0.3">
      <c r="A3" s="10"/>
      <c r="B3" s="8"/>
      <c r="C3" s="10"/>
      <c r="D3" s="10"/>
      <c r="E3" s="10"/>
      <c r="F3" s="10"/>
      <c r="G3" s="10"/>
      <c r="H3" s="10"/>
      <c r="I3" s="10"/>
    </row>
    <row r="4" spans="1:11" ht="15" customHeight="1" x14ac:dyDescent="0.3">
      <c r="A4" s="10"/>
      <c r="B4" s="8"/>
      <c r="C4" s="10"/>
      <c r="D4" s="10"/>
      <c r="E4" s="10"/>
      <c r="F4" s="10"/>
      <c r="G4" s="10"/>
      <c r="H4" s="10"/>
      <c r="I4" s="10"/>
    </row>
    <row r="5" spans="1:11" ht="20.25" customHeight="1" x14ac:dyDescent="0.3">
      <c r="A5" s="10"/>
      <c r="B5" s="8"/>
      <c r="C5" s="10"/>
      <c r="D5" s="10"/>
      <c r="E5" s="10"/>
      <c r="F5" s="10"/>
      <c r="G5" s="10"/>
      <c r="H5" s="10"/>
      <c r="I5" s="10"/>
    </row>
    <row r="6" spans="1:11" ht="17.25" customHeight="1" x14ac:dyDescent="0.35">
      <c r="A6" s="9" t="s">
        <v>187</v>
      </c>
      <c r="B6" s="8"/>
      <c r="C6" s="10"/>
      <c r="D6" s="10"/>
      <c r="E6" s="10"/>
      <c r="F6" s="10"/>
      <c r="G6" s="10"/>
      <c r="H6" s="10"/>
      <c r="I6" s="10"/>
    </row>
    <row r="8" spans="1:11" s="8" customFormat="1" ht="36.75" customHeight="1" x14ac:dyDescent="0.35">
      <c r="A8" s="172" t="s">
        <v>743</v>
      </c>
      <c r="B8" s="172"/>
      <c r="C8" s="172"/>
      <c r="D8" s="172"/>
      <c r="E8" s="172"/>
      <c r="F8" s="172"/>
      <c r="G8" s="172"/>
      <c r="H8" s="172"/>
      <c r="I8" s="172"/>
    </row>
    <row r="9" spans="1:11" s="8" customFormat="1" ht="34.5" customHeight="1" x14ac:dyDescent="0.3">
      <c r="A9" s="7"/>
      <c r="B9" s="171" t="s">
        <v>389</v>
      </c>
      <c r="C9" s="171"/>
      <c r="D9" s="171" t="s">
        <v>715</v>
      </c>
      <c r="E9" s="171"/>
      <c r="F9" s="171" t="s">
        <v>716</v>
      </c>
      <c r="G9" s="171"/>
      <c r="H9" s="171" t="s">
        <v>714</v>
      </c>
      <c r="I9" s="171"/>
      <c r="J9"/>
      <c r="K9"/>
    </row>
    <row r="10" spans="1:11" s="8" customFormat="1" ht="15" customHeight="1" x14ac:dyDescent="0.3">
      <c r="A10" s="31" t="s">
        <v>1</v>
      </c>
      <c r="B10" s="7" t="s">
        <v>2</v>
      </c>
      <c r="C10" s="7" t="s">
        <v>3</v>
      </c>
      <c r="D10" s="7" t="s">
        <v>2</v>
      </c>
      <c r="E10" s="7" t="s">
        <v>3</v>
      </c>
      <c r="F10" s="7" t="s">
        <v>2</v>
      </c>
      <c r="G10" s="7" t="s">
        <v>3</v>
      </c>
      <c r="H10" s="7" t="s">
        <v>2</v>
      </c>
      <c r="I10" s="7" t="s">
        <v>3</v>
      </c>
      <c r="J10"/>
      <c r="K10"/>
    </row>
    <row r="11" spans="1:11" s="8" customFormat="1" x14ac:dyDescent="0.3">
      <c r="A11" s="98" t="s">
        <v>190</v>
      </c>
      <c r="B11" s="121">
        <v>2443</v>
      </c>
      <c r="C11" s="120">
        <f>B11/SUM(B11:B12)</f>
        <v>0.5331732867743344</v>
      </c>
      <c r="D11" s="119">
        <v>375</v>
      </c>
      <c r="E11" s="120">
        <f>D11/684</f>
        <v>0.54824561403508776</v>
      </c>
      <c r="F11" s="121">
        <v>197</v>
      </c>
      <c r="G11" s="120">
        <f>F11/410</f>
        <v>0.48048780487804876</v>
      </c>
      <c r="H11" s="121">
        <v>2068</v>
      </c>
      <c r="I11" s="122">
        <f>H11/3898</f>
        <v>0.53052847614161103</v>
      </c>
      <c r="J11"/>
      <c r="K11"/>
    </row>
    <row r="12" spans="1:11" s="8" customFormat="1" ht="15" customHeight="1" x14ac:dyDescent="0.3">
      <c r="A12" s="133" t="s">
        <v>191</v>
      </c>
      <c r="B12" s="134">
        <v>2139</v>
      </c>
      <c r="C12" s="135">
        <f>B12/SUM(B11:B12)</f>
        <v>0.46682671322566566</v>
      </c>
      <c r="D12" s="136">
        <v>309</v>
      </c>
      <c r="E12" s="135">
        <f>D12/684</f>
        <v>0.4517543859649123</v>
      </c>
      <c r="F12" s="134">
        <v>213</v>
      </c>
      <c r="G12" s="135">
        <f>F12/410</f>
        <v>0.51951219512195124</v>
      </c>
      <c r="H12" s="134">
        <v>1830</v>
      </c>
      <c r="I12" s="137">
        <f>H12/3898</f>
        <v>0.46947152385838892</v>
      </c>
      <c r="J12"/>
      <c r="K12"/>
    </row>
    <row r="13" spans="1:11" x14ac:dyDescent="0.3">
      <c r="A13" s="131" t="s">
        <v>388</v>
      </c>
    </row>
    <row r="14" spans="1:11" x14ac:dyDescent="0.3">
      <c r="A14" s="132" t="s">
        <v>748</v>
      </c>
    </row>
    <row r="15" spans="1:11" s="8" customFormat="1" ht="15" customHeight="1" x14ac:dyDescent="0.3">
      <c r="A15" s="98"/>
      <c r="B15" s="121"/>
      <c r="C15" s="120"/>
      <c r="D15" s="119"/>
      <c r="E15" s="120"/>
      <c r="F15" s="121"/>
      <c r="G15" s="120"/>
      <c r="H15" s="121"/>
      <c r="I15" s="122"/>
      <c r="J15"/>
      <c r="K15"/>
    </row>
    <row r="16" spans="1:11" s="8" customFormat="1" ht="36.75" customHeight="1" x14ac:dyDescent="0.35">
      <c r="A16" s="172" t="s">
        <v>752</v>
      </c>
      <c r="B16" s="172"/>
      <c r="C16" s="172"/>
      <c r="D16" s="172"/>
      <c r="E16" s="172"/>
      <c r="F16" s="172"/>
      <c r="G16" s="172"/>
      <c r="H16" s="172"/>
      <c r="I16" s="172"/>
    </row>
    <row r="17" spans="1:11" s="8" customFormat="1" ht="34.5" customHeight="1" x14ac:dyDescent="0.3">
      <c r="A17" s="7"/>
      <c r="B17" s="171" t="s">
        <v>390</v>
      </c>
      <c r="C17" s="171"/>
      <c r="D17" s="171" t="s">
        <v>717</v>
      </c>
      <c r="E17" s="171"/>
      <c r="F17" s="171" t="s">
        <v>718</v>
      </c>
      <c r="G17" s="171"/>
      <c r="H17" s="171" t="s">
        <v>719</v>
      </c>
      <c r="I17" s="171"/>
      <c r="J17"/>
      <c r="K17"/>
    </row>
    <row r="18" spans="1:11" s="8" customFormat="1" ht="15" customHeight="1" x14ac:dyDescent="0.3">
      <c r="A18" s="31" t="s">
        <v>1</v>
      </c>
      <c r="B18" s="7" t="s">
        <v>2</v>
      </c>
      <c r="C18" s="7" t="s">
        <v>3</v>
      </c>
      <c r="D18" s="7" t="s">
        <v>2</v>
      </c>
      <c r="E18" s="7" t="s">
        <v>3</v>
      </c>
      <c r="F18" s="7" t="s">
        <v>2</v>
      </c>
      <c r="G18" s="7" t="s">
        <v>3</v>
      </c>
      <c r="H18" s="7" t="s">
        <v>2</v>
      </c>
      <c r="I18" s="7" t="s">
        <v>3</v>
      </c>
      <c r="J18"/>
      <c r="K18"/>
    </row>
    <row r="19" spans="1:11" s="8" customFormat="1" ht="15" customHeight="1" x14ac:dyDescent="0.3">
      <c r="A19" s="98" t="s">
        <v>386</v>
      </c>
      <c r="B19" s="121">
        <v>1025</v>
      </c>
      <c r="C19" s="120">
        <f>B19/SUM(B19:B20)</f>
        <v>0.47919588592800372</v>
      </c>
      <c r="D19" s="119">
        <v>165</v>
      </c>
      <c r="E19" s="120">
        <f>D19/SUM(D19:D20)</f>
        <v>0.53398058252427183</v>
      </c>
      <c r="F19" s="121">
        <v>99</v>
      </c>
      <c r="G19" s="120">
        <f>F19/SUM(F19:F20)</f>
        <v>0.46478873239436619</v>
      </c>
      <c r="H19" s="121">
        <v>860</v>
      </c>
      <c r="I19" s="120">
        <f>H19/SUM(H19:H20)</f>
        <v>0.46994535519125685</v>
      </c>
      <c r="J19"/>
      <c r="K19"/>
    </row>
    <row r="20" spans="1:11" s="8" customFormat="1" ht="15" customHeight="1" x14ac:dyDescent="0.3">
      <c r="A20" s="133" t="s">
        <v>387</v>
      </c>
      <c r="B20" s="134">
        <v>1114</v>
      </c>
      <c r="C20" s="135">
        <f>B20/SUM(B19:B20)</f>
        <v>0.52080411407199623</v>
      </c>
      <c r="D20" s="136">
        <v>144</v>
      </c>
      <c r="E20" s="135">
        <f>D20/SUM(D19:D20)</f>
        <v>0.46601941747572817</v>
      </c>
      <c r="F20" s="134">
        <v>114</v>
      </c>
      <c r="G20" s="135">
        <f>F20/SUM(F19:F20)</f>
        <v>0.53521126760563376</v>
      </c>
      <c r="H20" s="134">
        <v>970</v>
      </c>
      <c r="I20" s="135">
        <f>H20/SUM(H19:H20)</f>
        <v>0.5300546448087432</v>
      </c>
      <c r="J20"/>
      <c r="K20"/>
    </row>
    <row r="21" spans="1:11" x14ac:dyDescent="0.3">
      <c r="A21" s="131" t="s">
        <v>388</v>
      </c>
    </row>
    <row r="22" spans="1:11" x14ac:dyDescent="0.3">
      <c r="A22" s="132" t="s">
        <v>748</v>
      </c>
    </row>
    <row r="23" spans="1:11" x14ac:dyDescent="0.3">
      <c r="A23" s="132"/>
    </row>
    <row r="24" spans="1:11" ht="18" x14ac:dyDescent="0.35">
      <c r="A24" s="172" t="s">
        <v>747</v>
      </c>
      <c r="B24" s="172"/>
      <c r="C24" s="172"/>
      <c r="D24" s="172"/>
      <c r="E24" s="172"/>
      <c r="F24" s="172"/>
      <c r="G24" s="172"/>
      <c r="H24" s="172"/>
      <c r="I24" s="172"/>
    </row>
    <row r="25" spans="1:11" ht="29.25" customHeight="1" x14ac:dyDescent="0.3">
      <c r="A25" s="7"/>
      <c r="B25" s="171" t="s">
        <v>391</v>
      </c>
      <c r="C25" s="171"/>
      <c r="D25" s="171" t="s">
        <v>392</v>
      </c>
      <c r="E25" s="171"/>
      <c r="F25" s="171" t="s">
        <v>393</v>
      </c>
      <c r="G25" s="171"/>
      <c r="H25" s="171" t="s">
        <v>720</v>
      </c>
      <c r="I25" s="171"/>
    </row>
    <row r="26" spans="1:11" x14ac:dyDescent="0.3">
      <c r="A26" s="31" t="s">
        <v>1</v>
      </c>
      <c r="B26" s="7" t="s">
        <v>2</v>
      </c>
      <c r="C26" s="7" t="s">
        <v>3</v>
      </c>
      <c r="D26" s="7" t="s">
        <v>2</v>
      </c>
      <c r="E26" s="7" t="s">
        <v>3</v>
      </c>
      <c r="F26" s="7" t="s">
        <v>2</v>
      </c>
      <c r="G26" s="7" t="s">
        <v>3</v>
      </c>
      <c r="H26" s="7" t="s">
        <v>2</v>
      </c>
      <c r="I26" s="7" t="s">
        <v>3</v>
      </c>
    </row>
    <row r="27" spans="1:11" x14ac:dyDescent="0.3">
      <c r="A27" s="98" t="s">
        <v>381</v>
      </c>
      <c r="B27" s="121">
        <v>1358</v>
      </c>
      <c r="C27" s="120">
        <f>B27/SUM(B27:B29)</f>
        <v>0.4718554551772064</v>
      </c>
      <c r="D27">
        <v>196</v>
      </c>
      <c r="E27" s="120">
        <f>D27/SUM(D27:D29)</f>
        <v>0.38735177865612647</v>
      </c>
      <c r="F27" s="121">
        <v>167</v>
      </c>
      <c r="G27" s="120">
        <f>F27/SUM(F27:F29)</f>
        <v>0.48546511627906974</v>
      </c>
      <c r="H27" s="121">
        <v>1162</v>
      </c>
      <c r="I27" s="120">
        <f>H27/SUM(H27:H29)</f>
        <v>0.48988195615514335</v>
      </c>
    </row>
    <row r="28" spans="1:11" x14ac:dyDescent="0.3">
      <c r="A28" s="98" t="s">
        <v>382</v>
      </c>
      <c r="B28" s="121">
        <v>1006</v>
      </c>
      <c r="C28" s="120">
        <f>B28/SUM(B27:B29)</f>
        <v>0.34954829742876997</v>
      </c>
      <c r="D28">
        <v>209</v>
      </c>
      <c r="E28" s="120">
        <f>D28/SUM(D27:D29)</f>
        <v>0.41304347826086957</v>
      </c>
      <c r="F28" s="121">
        <v>124</v>
      </c>
      <c r="G28" s="120">
        <f>F28/SUM(F27:F29)</f>
        <v>0.36046511627906974</v>
      </c>
      <c r="H28" s="121">
        <v>797</v>
      </c>
      <c r="I28" s="120">
        <f>H28/SUM(H27:H29)</f>
        <v>0.33600337268128161</v>
      </c>
    </row>
    <row r="29" spans="1:11" x14ac:dyDescent="0.3">
      <c r="A29" s="133" t="s">
        <v>383</v>
      </c>
      <c r="B29" s="134">
        <v>514</v>
      </c>
      <c r="C29" s="135">
        <f>B29/SUM(B27:B29)</f>
        <v>0.17859624739402363</v>
      </c>
      <c r="D29" s="139">
        <v>101</v>
      </c>
      <c r="E29" s="135">
        <f>D29/SUM(D27:D29)</f>
        <v>0.19960474308300397</v>
      </c>
      <c r="F29" s="134">
        <v>53</v>
      </c>
      <c r="G29" s="135">
        <f>F29/SUM(F27:F29)</f>
        <v>0.15406976744186046</v>
      </c>
      <c r="H29" s="134">
        <v>413</v>
      </c>
      <c r="I29" s="135">
        <f>H29/SUM(H27:H29)</f>
        <v>0.17411467116357504</v>
      </c>
    </row>
    <row r="30" spans="1:11" x14ac:dyDescent="0.3">
      <c r="A30" s="131" t="s">
        <v>197</v>
      </c>
    </row>
    <row r="31" spans="1:11" x14ac:dyDescent="0.3">
      <c r="A31" s="132" t="s">
        <v>384</v>
      </c>
    </row>
    <row r="32" spans="1:11" x14ac:dyDescent="0.3">
      <c r="A32" s="98" t="s">
        <v>385</v>
      </c>
    </row>
    <row r="33" spans="1:10" ht="16.5" customHeight="1" x14ac:dyDescent="0.3">
      <c r="A33" s="132"/>
    </row>
    <row r="34" spans="1:10" s="8" customFormat="1" ht="20.25" customHeight="1" x14ac:dyDescent="0.35">
      <c r="A34" s="172" t="s">
        <v>745</v>
      </c>
      <c r="B34" s="172"/>
      <c r="C34" s="172"/>
      <c r="D34" s="172"/>
      <c r="E34" s="172"/>
      <c r="F34" s="172"/>
      <c r="G34" s="172"/>
      <c r="H34" s="172"/>
      <c r="I34" s="172"/>
    </row>
    <row r="35" spans="1:10" s="8" customFormat="1" ht="39" customHeight="1" x14ac:dyDescent="0.3">
      <c r="A35" s="7"/>
      <c r="B35" s="171" t="s">
        <v>721</v>
      </c>
      <c r="C35" s="171"/>
      <c r="D35" s="171" t="s">
        <v>722</v>
      </c>
      <c r="E35" s="171"/>
      <c r="F35" s="171" t="s">
        <v>723</v>
      </c>
      <c r="G35" s="171"/>
      <c r="H35" s="171" t="s">
        <v>724</v>
      </c>
      <c r="I35" s="171"/>
    </row>
    <row r="36" spans="1:10" s="8" customFormat="1" ht="15" customHeight="1" x14ac:dyDescent="0.3">
      <c r="A36" s="31" t="s">
        <v>1</v>
      </c>
      <c r="B36" s="7" t="s">
        <v>2</v>
      </c>
      <c r="C36" s="7" t="s">
        <v>3</v>
      </c>
      <c r="D36" s="7" t="s">
        <v>2</v>
      </c>
      <c r="E36" s="7" t="s">
        <v>3</v>
      </c>
      <c r="F36" s="7" t="s">
        <v>2</v>
      </c>
      <c r="G36" s="7" t="s">
        <v>3</v>
      </c>
      <c r="H36" s="7" t="s">
        <v>2</v>
      </c>
      <c r="I36" s="7" t="s">
        <v>3</v>
      </c>
    </row>
    <row r="37" spans="1:10" s="8" customFormat="1" x14ac:dyDescent="0.3">
      <c r="A37" s="98" t="s">
        <v>198</v>
      </c>
      <c r="B37" s="159">
        <v>1051</v>
      </c>
      <c r="C37" s="160">
        <f>B37/SUM($B$37:$B$42)</f>
        <v>0.16959819267387446</v>
      </c>
      <c r="D37" s="161">
        <v>146</v>
      </c>
      <c r="E37" s="160">
        <f>D37/SUM($D$37:$D$42)</f>
        <v>0.13984674329501914</v>
      </c>
      <c r="F37" s="159">
        <v>69</v>
      </c>
      <c r="G37" s="160">
        <f>F37/SUM($F$37:$F$42)</f>
        <v>0.10014513788098693</v>
      </c>
      <c r="H37" s="159">
        <v>905</v>
      </c>
      <c r="I37" s="162">
        <v>0.17544257830231502</v>
      </c>
      <c r="J37" s="123"/>
    </row>
    <row r="38" spans="1:10" s="8" customFormat="1" ht="15" customHeight="1" x14ac:dyDescent="0.3">
      <c r="A38" s="98" t="s">
        <v>177</v>
      </c>
      <c r="B38" s="159">
        <v>635</v>
      </c>
      <c r="C38" s="160">
        <f t="shared" ref="C38:C42" si="0">B38/SUM($B$37:$B$42)</f>
        <v>0.1024689365822172</v>
      </c>
      <c r="D38" s="161">
        <v>95</v>
      </c>
      <c r="E38" s="160">
        <f t="shared" ref="E38:E42" si="1">D38/SUM($D$37:$D$42)</f>
        <v>9.0996168582375483E-2</v>
      </c>
      <c r="F38" s="159">
        <v>65</v>
      </c>
      <c r="G38" s="160">
        <f t="shared" ref="G38:G42" si="2">F38/SUM($F$37:$F$42)</f>
        <v>9.4339622641509441E-2</v>
      </c>
      <c r="H38" s="159">
        <v>540</v>
      </c>
      <c r="I38" s="162">
        <v>0.16091693145710395</v>
      </c>
      <c r="J38" s="123"/>
    </row>
    <row r="39" spans="1:10" x14ac:dyDescent="0.3">
      <c r="A39" s="98" t="s">
        <v>178</v>
      </c>
      <c r="B39" s="163">
        <v>498</v>
      </c>
      <c r="C39" s="160">
        <f t="shared" si="0"/>
        <v>8.0361465225108925E-2</v>
      </c>
      <c r="D39" s="163">
        <v>76</v>
      </c>
      <c r="E39" s="160">
        <f t="shared" si="1"/>
        <v>7.2796934865900387E-2</v>
      </c>
      <c r="F39" s="163">
        <v>45</v>
      </c>
      <c r="G39" s="160">
        <f t="shared" si="2"/>
        <v>6.5312046444121918E-2</v>
      </c>
      <c r="H39" s="163">
        <v>422</v>
      </c>
      <c r="I39" s="164">
        <v>8.0344984112573764E-2</v>
      </c>
      <c r="J39" s="72"/>
    </row>
    <row r="40" spans="1:10" x14ac:dyDescent="0.3">
      <c r="A40" s="98" t="s">
        <v>179</v>
      </c>
      <c r="B40" s="163">
        <v>451</v>
      </c>
      <c r="C40" s="160">
        <f t="shared" si="0"/>
        <v>7.2777150233984192E-2</v>
      </c>
      <c r="D40" s="163">
        <v>181</v>
      </c>
      <c r="E40" s="160">
        <f t="shared" si="1"/>
        <v>0.17337164750957854</v>
      </c>
      <c r="F40" s="163">
        <v>121</v>
      </c>
      <c r="G40" s="160">
        <f t="shared" si="2"/>
        <v>0.17561683599419448</v>
      </c>
      <c r="H40" s="163">
        <v>270</v>
      </c>
      <c r="I40" s="164">
        <v>5.3790285973672268E-2</v>
      </c>
      <c r="J40" s="72"/>
    </row>
    <row r="41" spans="1:10" s="126" customFormat="1" x14ac:dyDescent="0.3">
      <c r="A41" s="98" t="s">
        <v>180</v>
      </c>
      <c r="B41" s="155">
        <v>2056</v>
      </c>
      <c r="C41" s="160">
        <f t="shared" si="0"/>
        <v>0.33177343876069065</v>
      </c>
      <c r="D41" s="156">
        <v>132</v>
      </c>
      <c r="E41" s="160">
        <f t="shared" si="1"/>
        <v>0.12643678160919541</v>
      </c>
      <c r="F41" s="156">
        <v>87</v>
      </c>
      <c r="G41" s="160">
        <f t="shared" si="2"/>
        <v>0.1262699564586357</v>
      </c>
      <c r="H41" s="157">
        <v>1924</v>
      </c>
      <c r="I41" s="158">
        <v>0.29391738538356788</v>
      </c>
      <c r="J41" s="125"/>
    </row>
    <row r="42" spans="1:10" x14ac:dyDescent="0.3">
      <c r="A42" s="138" t="s">
        <v>181</v>
      </c>
      <c r="B42" s="167">
        <f>6197 - SUM(B37:B41)</f>
        <v>1506</v>
      </c>
      <c r="C42" s="165">
        <f t="shared" si="0"/>
        <v>0.24302081652412458</v>
      </c>
      <c r="D42" s="167">
        <f>1044 - SUM(D37:D41)</f>
        <v>414</v>
      </c>
      <c r="E42" s="165">
        <f t="shared" si="1"/>
        <v>0.39655172413793105</v>
      </c>
      <c r="F42" s="167">
        <f>689 - SUM(F37:F41)</f>
        <v>302</v>
      </c>
      <c r="G42" s="165">
        <f t="shared" si="2"/>
        <v>0.43831640058055155</v>
      </c>
      <c r="H42" s="167">
        <f>5153 - SUM(H37:H41)</f>
        <v>1092</v>
      </c>
      <c r="I42" s="166">
        <v>0.23558783477076714</v>
      </c>
      <c r="J42" s="72"/>
    </row>
    <row r="43" spans="1:10" x14ac:dyDescent="0.3">
      <c r="A43" s="131" t="s">
        <v>197</v>
      </c>
    </row>
    <row r="44" spans="1:10" x14ac:dyDescent="0.3">
      <c r="A44" s="132" t="s">
        <v>725</v>
      </c>
    </row>
    <row r="46" spans="1:10" s="8" customFormat="1" ht="20.25" customHeight="1" x14ac:dyDescent="0.35">
      <c r="A46" s="172" t="s">
        <v>746</v>
      </c>
      <c r="B46" s="172"/>
      <c r="C46" s="172"/>
      <c r="D46" s="172"/>
      <c r="E46" s="172"/>
      <c r="F46" s="172"/>
      <c r="G46" s="172"/>
      <c r="H46" s="172"/>
      <c r="I46" s="172"/>
    </row>
    <row r="47" spans="1:10" s="8" customFormat="1" ht="31.5" customHeight="1" x14ac:dyDescent="0.3">
      <c r="A47" s="7"/>
      <c r="B47" s="171" t="s">
        <v>692</v>
      </c>
      <c r="C47" s="171"/>
      <c r="D47" s="171" t="s">
        <v>195</v>
      </c>
      <c r="E47" s="171"/>
      <c r="F47" s="171" t="s">
        <v>364</v>
      </c>
      <c r="G47" s="171"/>
      <c r="H47" s="171" t="s">
        <v>693</v>
      </c>
      <c r="I47" s="171"/>
    </row>
    <row r="48" spans="1:10" s="8" customFormat="1" ht="15" customHeight="1" x14ac:dyDescent="0.3">
      <c r="A48" s="31" t="s">
        <v>1</v>
      </c>
      <c r="B48" s="7" t="s">
        <v>2</v>
      </c>
      <c r="C48" s="7" t="s">
        <v>3</v>
      </c>
      <c r="D48" s="7" t="s">
        <v>2</v>
      </c>
      <c r="E48" s="7" t="s">
        <v>3</v>
      </c>
      <c r="F48" s="7" t="s">
        <v>2</v>
      </c>
      <c r="G48" s="7" t="s">
        <v>3</v>
      </c>
      <c r="H48" s="7" t="s">
        <v>2</v>
      </c>
      <c r="I48" s="7" t="s">
        <v>3</v>
      </c>
    </row>
    <row r="49" spans="1:10" s="8" customFormat="1" x14ac:dyDescent="0.3">
      <c r="A49" s="133" t="s">
        <v>194</v>
      </c>
      <c r="B49" s="134">
        <v>18</v>
      </c>
      <c r="C49" s="135">
        <f>18/70</f>
        <v>0.25714285714285712</v>
      </c>
      <c r="D49" s="136">
        <v>3</v>
      </c>
      <c r="E49" s="135">
        <v>0.09</v>
      </c>
      <c r="F49" s="134">
        <v>1</v>
      </c>
      <c r="G49" s="135">
        <v>0.05</v>
      </c>
      <c r="H49" s="134">
        <v>15</v>
      </c>
      <c r="I49" s="137">
        <f>15/38</f>
        <v>0.39473684210526316</v>
      </c>
      <c r="J49" s="123"/>
    </row>
    <row r="50" spans="1:10" s="8" customFormat="1" ht="15" customHeight="1" x14ac:dyDescent="0.3">
      <c r="A50" s="131" t="s">
        <v>196</v>
      </c>
      <c r="B50" s="121"/>
      <c r="C50" s="120"/>
      <c r="D50" s="119"/>
      <c r="E50" s="120"/>
      <c r="F50" s="121"/>
      <c r="G50" s="120"/>
      <c r="H50" s="121"/>
      <c r="I50" s="122"/>
      <c r="J50" s="123"/>
    </row>
    <row r="51" spans="1:10" x14ac:dyDescent="0.3">
      <c r="A51" s="132" t="s">
        <v>694</v>
      </c>
    </row>
  </sheetData>
  <mergeCells count="25">
    <mergeCell ref="D25:E25"/>
    <mergeCell ref="F25:G25"/>
    <mergeCell ref="H25:I25"/>
    <mergeCell ref="A8:I8"/>
    <mergeCell ref="A16:I16"/>
    <mergeCell ref="B17:C17"/>
    <mergeCell ref="D17:E17"/>
    <mergeCell ref="F17:G17"/>
    <mergeCell ref="H17:I17"/>
    <mergeCell ref="B47:C47"/>
    <mergeCell ref="D47:E47"/>
    <mergeCell ref="F47:G47"/>
    <mergeCell ref="H47:I47"/>
    <mergeCell ref="B9:C9"/>
    <mergeCell ref="D9:E9"/>
    <mergeCell ref="F9:G9"/>
    <mergeCell ref="H9:I9"/>
    <mergeCell ref="A34:I34"/>
    <mergeCell ref="B35:C35"/>
    <mergeCell ref="D35:E35"/>
    <mergeCell ref="F35:G35"/>
    <mergeCell ref="H35:I35"/>
    <mergeCell ref="A46:I46"/>
    <mergeCell ref="A24:I24"/>
    <mergeCell ref="B25:C25"/>
  </mergeCells>
  <pageMargins left="0.7" right="0.45" top="0.5" bottom="0.5" header="0.3" footer="0.3"/>
  <pageSetup fitToHeight="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A1:J33"/>
  <sheetViews>
    <sheetView topLeftCell="A4" workbookViewId="0">
      <selection activeCell="A31" sqref="A31"/>
    </sheetView>
  </sheetViews>
  <sheetFormatPr defaultRowHeight="14.4" x14ac:dyDescent="0.3"/>
  <sheetData>
    <row r="1" spans="1:10" s="57" customFormat="1" x14ac:dyDescent="0.3">
      <c r="A1" s="38"/>
      <c r="B1" s="38"/>
      <c r="C1" s="38"/>
      <c r="D1" s="38"/>
      <c r="E1" s="38"/>
      <c r="F1" s="38"/>
      <c r="G1" s="38"/>
      <c r="H1" s="38"/>
      <c r="I1" s="38"/>
      <c r="J1" s="38"/>
    </row>
    <row r="2" spans="1:10" s="57" customFormat="1" x14ac:dyDescent="0.3">
      <c r="A2" s="38"/>
      <c r="B2" s="38"/>
      <c r="C2" s="38"/>
      <c r="D2" s="38"/>
      <c r="E2" s="38"/>
      <c r="F2" s="38"/>
      <c r="G2" s="38"/>
      <c r="H2" s="38"/>
      <c r="I2" s="38"/>
      <c r="J2" s="38"/>
    </row>
    <row r="3" spans="1:10" s="57" customFormat="1" x14ac:dyDescent="0.3">
      <c r="A3" s="38"/>
      <c r="B3" s="38"/>
      <c r="C3" s="38"/>
      <c r="D3" s="38"/>
      <c r="E3" s="38"/>
      <c r="F3" s="38"/>
      <c r="G3" s="38"/>
      <c r="H3" s="38"/>
      <c r="I3" s="38"/>
      <c r="J3" s="38"/>
    </row>
    <row r="4" spans="1:10" s="57" customFormat="1" x14ac:dyDescent="0.3">
      <c r="A4" s="38"/>
      <c r="B4" s="38"/>
      <c r="C4" s="38"/>
      <c r="D4" s="38"/>
      <c r="E4" s="38"/>
      <c r="F4" s="38"/>
      <c r="G4" s="38"/>
      <c r="H4" s="38"/>
      <c r="I4" s="38"/>
      <c r="J4" s="38"/>
    </row>
    <row r="5" spans="1:10" s="57" customFormat="1" ht="30.75" customHeight="1" x14ac:dyDescent="0.3">
      <c r="A5" s="38"/>
      <c r="B5" s="38"/>
      <c r="C5" s="38"/>
      <c r="D5" s="38"/>
      <c r="E5" s="38"/>
      <c r="F5" s="38"/>
      <c r="G5" s="38"/>
      <c r="H5" s="38"/>
      <c r="I5" s="38"/>
      <c r="J5" s="38"/>
    </row>
    <row r="6" spans="1:10" s="57" customFormat="1" ht="18" x14ac:dyDescent="0.35">
      <c r="A6" s="9" t="s">
        <v>0</v>
      </c>
      <c r="B6" s="38"/>
      <c r="C6" s="38"/>
      <c r="D6" s="38"/>
      <c r="E6" s="38"/>
      <c r="F6" s="38"/>
      <c r="G6" s="38"/>
      <c r="H6" s="38"/>
      <c r="I6" s="38"/>
      <c r="J6" s="38"/>
    </row>
    <row r="8" spans="1:10" x14ac:dyDescent="0.3">
      <c r="A8" s="57" t="s">
        <v>43</v>
      </c>
    </row>
    <row r="9" spans="1:10" s="56" customFormat="1" x14ac:dyDescent="0.3">
      <c r="A9" s="55" t="s">
        <v>726</v>
      </c>
    </row>
    <row r="10" spans="1:10" s="56" customFormat="1" x14ac:dyDescent="0.3">
      <c r="A10" s="56" t="s">
        <v>750</v>
      </c>
    </row>
    <row r="11" spans="1:10" s="56" customFormat="1" x14ac:dyDescent="0.3">
      <c r="A11" s="56" t="s">
        <v>727</v>
      </c>
    </row>
    <row r="13" spans="1:10" x14ac:dyDescent="0.3">
      <c r="A13" s="58" t="s">
        <v>44</v>
      </c>
    </row>
    <row r="14" spans="1:10" x14ac:dyDescent="0.3">
      <c r="A14" t="s">
        <v>749</v>
      </c>
    </row>
    <row r="15" spans="1:10" x14ac:dyDescent="0.3">
      <c r="A15" t="s">
        <v>728</v>
      </c>
    </row>
    <row r="16" spans="1:10" x14ac:dyDescent="0.3">
      <c r="A16" t="s">
        <v>732</v>
      </c>
    </row>
    <row r="17" spans="1:1" x14ac:dyDescent="0.3">
      <c r="A17" t="s">
        <v>729</v>
      </c>
    </row>
    <row r="18" spans="1:1" x14ac:dyDescent="0.3">
      <c r="A18" t="s">
        <v>730</v>
      </c>
    </row>
    <row r="19" spans="1:1" x14ac:dyDescent="0.3">
      <c r="A19" t="s">
        <v>731</v>
      </c>
    </row>
    <row r="20" spans="1:1" x14ac:dyDescent="0.3">
      <c r="A20" t="s">
        <v>761</v>
      </c>
    </row>
    <row r="21" spans="1:1" x14ac:dyDescent="0.3">
      <c r="A21" t="s">
        <v>760</v>
      </c>
    </row>
    <row r="23" spans="1:1" x14ac:dyDescent="0.3">
      <c r="A23" s="57" t="s">
        <v>42</v>
      </c>
    </row>
    <row r="24" spans="1:1" x14ac:dyDescent="0.3">
      <c r="A24" t="s">
        <v>733</v>
      </c>
    </row>
    <row r="25" spans="1:1" x14ac:dyDescent="0.3">
      <c r="A25" t="s">
        <v>734</v>
      </c>
    </row>
    <row r="26" spans="1:1" x14ac:dyDescent="0.3">
      <c r="A26" t="s">
        <v>735</v>
      </c>
    </row>
    <row r="27" spans="1:1" x14ac:dyDescent="0.3">
      <c r="A27" t="s">
        <v>762</v>
      </c>
    </row>
    <row r="28" spans="1:1" x14ac:dyDescent="0.3">
      <c r="A28" t="s">
        <v>742</v>
      </c>
    </row>
    <row r="29" spans="1:1" x14ac:dyDescent="0.3">
      <c r="A29" t="s">
        <v>736</v>
      </c>
    </row>
    <row r="30" spans="1:1" x14ac:dyDescent="0.3">
      <c r="A30" t="s">
        <v>737</v>
      </c>
    </row>
    <row r="31" spans="1:1" x14ac:dyDescent="0.3">
      <c r="A31" t="s">
        <v>738</v>
      </c>
    </row>
    <row r="33" spans="1:1" x14ac:dyDescent="0.3">
      <c r="A33" s="149" t="s">
        <v>360</v>
      </c>
    </row>
  </sheetData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workbookViewId="0">
      <selection activeCell="N27" sqref="N27"/>
    </sheetView>
  </sheetViews>
  <sheetFormatPr defaultRowHeight="14.4" x14ac:dyDescent="0.3"/>
  <cols>
    <col min="1" max="1" width="5.33203125" customWidth="1"/>
    <col min="2" max="2" width="37.109375" style="10" customWidth="1"/>
    <col min="3" max="6" width="10.5546875" customWidth="1"/>
    <col min="7" max="10" width="14.44140625" customWidth="1"/>
  </cols>
  <sheetData>
    <row r="1" spans="1:10" x14ac:dyDescent="0.3">
      <c r="A1" s="10"/>
      <c r="C1" s="10"/>
      <c r="D1" s="10"/>
      <c r="E1" s="10"/>
      <c r="F1" s="10"/>
      <c r="G1" s="10"/>
      <c r="H1" s="10"/>
      <c r="I1" s="10"/>
      <c r="J1" s="10"/>
    </row>
    <row r="2" spans="1:10" x14ac:dyDescent="0.3">
      <c r="A2" s="10"/>
      <c r="C2" s="10"/>
      <c r="D2" s="10"/>
      <c r="E2" s="10"/>
      <c r="F2" s="10"/>
      <c r="G2" s="10"/>
      <c r="H2" s="10"/>
      <c r="I2" s="10"/>
      <c r="J2" s="10"/>
    </row>
    <row r="3" spans="1:10" x14ac:dyDescent="0.3">
      <c r="A3" s="10"/>
      <c r="C3" s="10"/>
      <c r="D3" s="10"/>
      <c r="E3" s="10"/>
      <c r="F3" s="10"/>
      <c r="G3" s="10"/>
      <c r="H3" s="10"/>
      <c r="I3" s="10"/>
      <c r="J3" s="10"/>
    </row>
    <row r="4" spans="1:10" x14ac:dyDescent="0.3">
      <c r="A4" s="10"/>
      <c r="C4" s="10"/>
      <c r="D4" s="10"/>
      <c r="E4" s="10"/>
      <c r="F4" s="10"/>
      <c r="G4" s="10"/>
      <c r="H4" s="10"/>
      <c r="I4" s="10"/>
      <c r="J4" s="10"/>
    </row>
    <row r="5" spans="1:10" ht="30.75" customHeight="1" x14ac:dyDescent="0.3">
      <c r="A5" s="10"/>
      <c r="C5" s="10"/>
      <c r="D5" s="10"/>
      <c r="E5" s="10"/>
      <c r="F5" s="10"/>
      <c r="G5" s="10"/>
      <c r="H5" s="10"/>
      <c r="I5" s="10"/>
      <c r="J5" s="10"/>
    </row>
    <row r="6" spans="1:10" ht="18" x14ac:dyDescent="0.35">
      <c r="A6" s="9" t="s">
        <v>98</v>
      </c>
      <c r="C6" s="10"/>
      <c r="D6" s="10"/>
      <c r="E6" s="10"/>
      <c r="F6" s="10"/>
      <c r="G6" s="10"/>
      <c r="H6" s="10"/>
      <c r="I6" s="10"/>
      <c r="J6" s="10"/>
    </row>
    <row r="7" spans="1:10" x14ac:dyDescent="0.3">
      <c r="A7" s="10"/>
      <c r="C7" s="10"/>
      <c r="D7" s="10"/>
      <c r="E7" s="10"/>
      <c r="F7" s="10"/>
      <c r="G7" s="10"/>
      <c r="H7" s="10"/>
      <c r="I7" s="10"/>
      <c r="J7" s="10"/>
    </row>
    <row r="8" spans="1:10" ht="15.6" x14ac:dyDescent="0.3">
      <c r="A8" s="173" t="s">
        <v>739</v>
      </c>
      <c r="B8" s="173"/>
      <c r="C8" s="173"/>
      <c r="D8" s="173"/>
      <c r="E8" s="173"/>
      <c r="F8" s="173"/>
      <c r="G8" s="173"/>
      <c r="H8" s="173"/>
      <c r="I8" s="173"/>
      <c r="J8" s="173"/>
    </row>
    <row r="9" spans="1:10" s="10" customFormat="1" x14ac:dyDescent="0.3">
      <c r="A9" s="5"/>
      <c r="B9" s="6"/>
      <c r="C9" s="174" t="s">
        <v>142</v>
      </c>
      <c r="D9" s="174"/>
      <c r="E9" s="174" t="s">
        <v>37</v>
      </c>
      <c r="F9" s="174"/>
      <c r="G9" s="174" t="s">
        <v>366</v>
      </c>
      <c r="H9" s="174"/>
      <c r="I9" s="174" t="s">
        <v>143</v>
      </c>
      <c r="J9" s="174"/>
    </row>
    <row r="10" spans="1:10" s="10" customFormat="1" x14ac:dyDescent="0.3">
      <c r="A10" s="5"/>
      <c r="B10" s="24" t="s">
        <v>1</v>
      </c>
      <c r="C10" s="6" t="s">
        <v>2</v>
      </c>
      <c r="D10" s="6" t="s">
        <v>3</v>
      </c>
      <c r="E10" s="6" t="s">
        <v>2</v>
      </c>
      <c r="F10" s="6" t="s">
        <v>3</v>
      </c>
      <c r="G10" s="6" t="s">
        <v>2</v>
      </c>
      <c r="H10" s="6" t="s">
        <v>3</v>
      </c>
      <c r="I10" s="6" t="s">
        <v>2</v>
      </c>
      <c r="J10" s="6" t="s">
        <v>3</v>
      </c>
    </row>
    <row r="11" spans="1:10" s="10" customFormat="1" x14ac:dyDescent="0.3">
      <c r="B11" s="12" t="s">
        <v>4</v>
      </c>
      <c r="C11" s="15">
        <v>214</v>
      </c>
      <c r="D11" s="19">
        <v>0.16126601356443104</v>
      </c>
      <c r="E11" s="15">
        <v>48</v>
      </c>
      <c r="F11" s="19">
        <v>0.1951219512195122</v>
      </c>
      <c r="G11" s="15">
        <v>44</v>
      </c>
      <c r="H11" s="19">
        <v>0.19642857142857142</v>
      </c>
      <c r="I11" s="15">
        <v>166</v>
      </c>
      <c r="J11" s="19">
        <v>0.15356151711378355</v>
      </c>
    </row>
    <row r="12" spans="1:10" s="10" customFormat="1" x14ac:dyDescent="0.3">
      <c r="B12" s="12" t="s">
        <v>5</v>
      </c>
      <c r="C12" s="15">
        <v>240</v>
      </c>
      <c r="D12" s="19">
        <v>0.18085908063300679</v>
      </c>
      <c r="E12" s="15">
        <v>45</v>
      </c>
      <c r="F12" s="19">
        <v>0.18292682926829268</v>
      </c>
      <c r="G12" s="15">
        <v>39</v>
      </c>
      <c r="H12" s="19">
        <v>0.17410714285714285</v>
      </c>
      <c r="I12" s="15">
        <v>195</v>
      </c>
      <c r="J12" s="19">
        <v>0.18038852913968548</v>
      </c>
    </row>
    <row r="13" spans="1:10" s="10" customFormat="1" x14ac:dyDescent="0.3">
      <c r="B13" s="12" t="s">
        <v>6</v>
      </c>
      <c r="C13" s="15">
        <v>244</v>
      </c>
      <c r="D13" s="19">
        <v>0.1838733986435569</v>
      </c>
      <c r="E13" s="15">
        <v>37</v>
      </c>
      <c r="F13" s="19">
        <v>0.15040650406504066</v>
      </c>
      <c r="G13" s="15">
        <v>35</v>
      </c>
      <c r="H13" s="19">
        <v>0.15625</v>
      </c>
      <c r="I13" s="15">
        <v>207</v>
      </c>
      <c r="J13" s="19">
        <v>0.19148936170212766</v>
      </c>
    </row>
    <row r="14" spans="1:10" s="10" customFormat="1" x14ac:dyDescent="0.3">
      <c r="B14" s="12" t="s">
        <v>7</v>
      </c>
      <c r="C14" s="15">
        <v>230</v>
      </c>
      <c r="D14" s="19">
        <v>0.17332328560663149</v>
      </c>
      <c r="E14" s="15">
        <v>46</v>
      </c>
      <c r="F14" s="19">
        <v>0.18699186991869918</v>
      </c>
      <c r="G14" s="15">
        <v>41</v>
      </c>
      <c r="H14" s="19">
        <v>0.18303571428571427</v>
      </c>
      <c r="I14" s="15">
        <v>184</v>
      </c>
      <c r="J14" s="19">
        <v>0.1702127659574468</v>
      </c>
    </row>
    <row r="15" spans="1:10" s="10" customFormat="1" x14ac:dyDescent="0.3">
      <c r="B15" s="12" t="s">
        <v>8</v>
      </c>
      <c r="C15" s="15">
        <v>185</v>
      </c>
      <c r="D15" s="19">
        <v>0.13941220798794274</v>
      </c>
      <c r="E15" s="15">
        <v>29</v>
      </c>
      <c r="F15" s="19">
        <v>0.11788617886178862</v>
      </c>
      <c r="G15" s="15">
        <v>27</v>
      </c>
      <c r="H15" s="19">
        <v>0.12053571428571429</v>
      </c>
      <c r="I15" s="15">
        <v>156</v>
      </c>
      <c r="J15" s="19">
        <v>0.14431082331174838</v>
      </c>
    </row>
    <row r="16" spans="1:10" s="10" customFormat="1" x14ac:dyDescent="0.3">
      <c r="B16" s="12" t="s">
        <v>9</v>
      </c>
      <c r="C16" s="15">
        <v>124</v>
      </c>
      <c r="D16" s="19">
        <v>9.34438583270535E-2</v>
      </c>
      <c r="E16" s="15">
        <v>24</v>
      </c>
      <c r="F16" s="19">
        <v>9.7560975609756101E-2</v>
      </c>
      <c r="G16" s="15">
        <v>21</v>
      </c>
      <c r="H16" s="19">
        <v>9.375E-2</v>
      </c>
      <c r="I16" s="15">
        <v>100</v>
      </c>
      <c r="J16" s="19">
        <v>9.2506938020351523E-2</v>
      </c>
    </row>
    <row r="17" spans="1:10" x14ac:dyDescent="0.3">
      <c r="A17" s="1"/>
      <c r="B17" s="13" t="s">
        <v>10</v>
      </c>
      <c r="C17" s="18">
        <v>48</v>
      </c>
      <c r="D17" s="20">
        <v>3.6171816126601357E-2</v>
      </c>
      <c r="E17" s="18">
        <v>10</v>
      </c>
      <c r="F17" s="20">
        <v>4.065040650406504E-2</v>
      </c>
      <c r="G17" s="16">
        <v>10</v>
      </c>
      <c r="H17" s="20">
        <v>4.4642857142857144E-2</v>
      </c>
      <c r="I17" s="16">
        <v>38</v>
      </c>
      <c r="J17" s="22">
        <v>3.515263644773358E-2</v>
      </c>
    </row>
    <row r="18" spans="1:10" x14ac:dyDescent="0.3">
      <c r="A18" s="1"/>
      <c r="B18" s="13" t="s">
        <v>11</v>
      </c>
      <c r="C18" s="18">
        <v>24</v>
      </c>
      <c r="D18" s="20">
        <v>1.8085908063300678E-2</v>
      </c>
      <c r="E18" s="18">
        <v>3</v>
      </c>
      <c r="F18" s="20">
        <v>1.2195121951219513E-2</v>
      </c>
      <c r="G18" s="16">
        <v>3</v>
      </c>
      <c r="H18" s="20">
        <v>1.3392857142857142E-2</v>
      </c>
      <c r="I18" s="16">
        <v>21</v>
      </c>
      <c r="J18" s="22">
        <v>1.942645698427382E-2</v>
      </c>
    </row>
    <row r="19" spans="1:10" x14ac:dyDescent="0.3">
      <c r="A19" s="2"/>
      <c r="B19" s="14" t="s">
        <v>12</v>
      </c>
      <c r="C19" s="17">
        <v>18</v>
      </c>
      <c r="D19" s="21">
        <v>1.3564431047475508E-2</v>
      </c>
      <c r="E19" s="17">
        <v>4</v>
      </c>
      <c r="F19" s="21">
        <v>1.6260162601626018E-2</v>
      </c>
      <c r="G19" s="17">
        <v>4</v>
      </c>
      <c r="H19" s="21">
        <v>1.7857142857142856E-2</v>
      </c>
      <c r="I19" s="17">
        <v>14</v>
      </c>
      <c r="J19" s="23">
        <v>1.2950971322849213E-2</v>
      </c>
    </row>
    <row r="20" spans="1:10" x14ac:dyDescent="0.3">
      <c r="A20" s="10"/>
      <c r="B20" s="26" t="s">
        <v>356</v>
      </c>
      <c r="C20" s="28">
        <v>15</v>
      </c>
      <c r="D20" s="10"/>
      <c r="E20" s="28">
        <v>15</v>
      </c>
      <c r="F20" s="10"/>
      <c r="G20" s="10">
        <v>15</v>
      </c>
      <c r="H20" s="10"/>
      <c r="I20" s="10">
        <v>16</v>
      </c>
      <c r="J20" s="10"/>
    </row>
    <row r="21" spans="1:10" x14ac:dyDescent="0.3">
      <c r="A21" s="10"/>
      <c r="B21" s="25"/>
      <c r="C21" s="10"/>
      <c r="D21" s="10"/>
      <c r="E21" s="10"/>
      <c r="F21" s="10"/>
      <c r="G21" s="10"/>
      <c r="H21" s="10"/>
      <c r="I21" s="10"/>
      <c r="J21" s="10"/>
    </row>
    <row r="22" spans="1:10" x14ac:dyDescent="0.3">
      <c r="A22" s="10"/>
      <c r="C22" s="10"/>
      <c r="D22" s="10"/>
      <c r="E22" s="10"/>
      <c r="F22" s="10"/>
      <c r="G22" s="10"/>
      <c r="H22" s="10"/>
      <c r="I22" s="10"/>
      <c r="J22" s="10"/>
    </row>
    <row r="23" spans="1:10" ht="15.6" x14ac:dyDescent="0.3">
      <c r="A23" s="175" t="s">
        <v>750</v>
      </c>
      <c r="B23" s="175"/>
      <c r="C23" s="175"/>
      <c r="D23" s="175"/>
      <c r="E23" s="175"/>
      <c r="F23" s="175"/>
      <c r="G23" s="175"/>
      <c r="H23" s="175"/>
      <c r="I23" s="175"/>
      <c r="J23" s="175"/>
    </row>
    <row r="24" spans="1:10" s="10" customFormat="1" x14ac:dyDescent="0.3">
      <c r="A24" s="5"/>
      <c r="B24" s="6"/>
      <c r="C24" s="174" t="s">
        <v>192</v>
      </c>
      <c r="D24" s="174"/>
      <c r="E24" s="174" t="s">
        <v>38</v>
      </c>
      <c r="F24" s="174"/>
      <c r="G24" s="174" t="s">
        <v>365</v>
      </c>
      <c r="H24" s="174"/>
      <c r="I24" s="174" t="s">
        <v>193</v>
      </c>
      <c r="J24" s="174"/>
    </row>
    <row r="25" spans="1:10" s="10" customFormat="1" x14ac:dyDescent="0.3">
      <c r="A25" s="5"/>
      <c r="B25" s="24" t="s">
        <v>1</v>
      </c>
      <c r="C25" s="6" t="s">
        <v>2</v>
      </c>
      <c r="D25" s="6" t="s">
        <v>3</v>
      </c>
      <c r="E25" s="6" t="s">
        <v>2</v>
      </c>
      <c r="F25" s="6" t="s">
        <v>3</v>
      </c>
      <c r="G25" s="6" t="s">
        <v>2</v>
      </c>
      <c r="H25" s="6" t="s">
        <v>3</v>
      </c>
      <c r="I25" s="6" t="s">
        <v>2</v>
      </c>
      <c r="J25" s="6" t="s">
        <v>3</v>
      </c>
    </row>
    <row r="26" spans="1:10" s="8" customFormat="1" x14ac:dyDescent="0.3">
      <c r="A26" s="3"/>
      <c r="B26" s="29" t="s">
        <v>13</v>
      </c>
      <c r="C26" s="41">
        <v>765</v>
      </c>
      <c r="D26" s="42">
        <v>0.58042488619119881</v>
      </c>
      <c r="E26" s="41">
        <v>141</v>
      </c>
      <c r="F26" s="42">
        <v>0.58024691358024694</v>
      </c>
      <c r="G26" s="43">
        <v>130</v>
      </c>
      <c r="H26" s="42">
        <v>0.58823529411764708</v>
      </c>
      <c r="I26" s="43">
        <v>624</v>
      </c>
      <c r="J26" s="44">
        <v>0.58046511627906971</v>
      </c>
    </row>
    <row r="27" spans="1:10" s="8" customFormat="1" ht="29.25" customHeight="1" x14ac:dyDescent="0.3">
      <c r="A27" s="3"/>
      <c r="B27" s="29" t="s">
        <v>14</v>
      </c>
      <c r="C27" s="41">
        <v>330</v>
      </c>
      <c r="D27" s="42">
        <v>0.2503793626707132</v>
      </c>
      <c r="E27" s="41">
        <v>54</v>
      </c>
      <c r="F27" s="42">
        <v>0.22222222222222221</v>
      </c>
      <c r="G27" s="43">
        <v>48</v>
      </c>
      <c r="H27" s="42">
        <v>0.21719457013574661</v>
      </c>
      <c r="I27" s="43">
        <v>276</v>
      </c>
      <c r="J27" s="44">
        <v>0.25674418604651161</v>
      </c>
    </row>
    <row r="28" spans="1:10" s="8" customFormat="1" ht="30.75" customHeight="1" x14ac:dyDescent="0.3">
      <c r="A28" s="4"/>
      <c r="B28" s="30" t="s">
        <v>15</v>
      </c>
      <c r="C28" s="45">
        <v>223</v>
      </c>
      <c r="D28" s="46">
        <v>0.16919575113808802</v>
      </c>
      <c r="E28" s="45">
        <v>48</v>
      </c>
      <c r="F28" s="46">
        <v>0.19753086419753085</v>
      </c>
      <c r="G28" s="45">
        <v>43</v>
      </c>
      <c r="H28" s="46">
        <v>0.19457013574660634</v>
      </c>
      <c r="I28" s="45">
        <v>175</v>
      </c>
      <c r="J28" s="47">
        <v>0.16279069767441862</v>
      </c>
    </row>
    <row r="29" spans="1:10" x14ac:dyDescent="0.3">
      <c r="A29" s="1"/>
      <c r="B29" s="27"/>
      <c r="C29" s="1"/>
      <c r="D29" s="11"/>
      <c r="E29" s="1"/>
      <c r="F29" s="11"/>
      <c r="G29" s="1"/>
      <c r="H29" s="11"/>
      <c r="I29" s="1"/>
      <c r="J29" s="11"/>
    </row>
    <row r="31" spans="1:10" ht="15.6" x14ac:dyDescent="0.3">
      <c r="A31" s="175" t="s">
        <v>727</v>
      </c>
      <c r="B31" s="175"/>
      <c r="C31" s="175"/>
      <c r="D31" s="175"/>
      <c r="E31" s="175"/>
      <c r="F31" s="175"/>
      <c r="G31" s="175"/>
      <c r="H31" s="175"/>
      <c r="I31" s="175"/>
      <c r="J31" s="175"/>
    </row>
    <row r="32" spans="1:10" s="10" customFormat="1" x14ac:dyDescent="0.3">
      <c r="A32" s="5"/>
      <c r="B32" s="6"/>
      <c r="C32" s="174" t="s">
        <v>39</v>
      </c>
      <c r="D32" s="174"/>
      <c r="E32" s="174" t="s">
        <v>40</v>
      </c>
      <c r="F32" s="174"/>
      <c r="G32" s="174" t="s">
        <v>754</v>
      </c>
      <c r="H32" s="174"/>
      <c r="I32" s="174" t="s">
        <v>41</v>
      </c>
      <c r="J32" s="174"/>
    </row>
    <row r="33" spans="1:10" s="10" customFormat="1" x14ac:dyDescent="0.3">
      <c r="A33" s="5"/>
      <c r="B33" s="24" t="s">
        <v>1</v>
      </c>
      <c r="C33" s="6" t="s">
        <v>2</v>
      </c>
      <c r="D33" s="6" t="s">
        <v>3</v>
      </c>
      <c r="E33" s="6" t="s">
        <v>2</v>
      </c>
      <c r="F33" s="6" t="s">
        <v>3</v>
      </c>
      <c r="G33" s="6" t="s">
        <v>2</v>
      </c>
      <c r="H33" s="6" t="s">
        <v>3</v>
      </c>
      <c r="I33" s="6" t="s">
        <v>2</v>
      </c>
      <c r="J33" s="6" t="s">
        <v>3</v>
      </c>
    </row>
    <row r="34" spans="1:10" s="8" customFormat="1" x14ac:dyDescent="0.3">
      <c r="A34" s="3"/>
      <c r="B34" s="29" t="s">
        <v>16</v>
      </c>
      <c r="C34" s="34">
        <v>441</v>
      </c>
      <c r="D34" s="35">
        <v>0.81066176470588236</v>
      </c>
      <c r="E34" s="34">
        <v>76</v>
      </c>
      <c r="F34" s="35">
        <v>0.76</v>
      </c>
      <c r="G34" s="36">
        <v>67</v>
      </c>
      <c r="H34" s="35">
        <v>0.7528089887640449</v>
      </c>
      <c r="I34" s="36">
        <v>365</v>
      </c>
      <c r="J34" s="37">
        <v>0.82207207207207211</v>
      </c>
    </row>
    <row r="35" spans="1:10" s="8" customFormat="1" ht="15" customHeight="1" x14ac:dyDescent="0.3">
      <c r="A35" s="4"/>
      <c r="B35" s="30" t="s">
        <v>17</v>
      </c>
      <c r="C35" s="136">
        <v>103</v>
      </c>
      <c r="D35" s="135">
        <v>0.18933823529411764</v>
      </c>
      <c r="E35" s="136">
        <v>24</v>
      </c>
      <c r="F35" s="135">
        <v>0.24</v>
      </c>
      <c r="G35" s="134">
        <v>22</v>
      </c>
      <c r="H35" s="135">
        <v>0.24719101123595505</v>
      </c>
      <c r="I35" s="134">
        <v>79</v>
      </c>
      <c r="J35" s="137">
        <v>0.17792792792792791</v>
      </c>
    </row>
    <row r="36" spans="1:10" x14ac:dyDescent="0.3">
      <c r="B36" s="38"/>
    </row>
  </sheetData>
  <mergeCells count="15">
    <mergeCell ref="A31:J31"/>
    <mergeCell ref="C32:D32"/>
    <mergeCell ref="E32:F32"/>
    <mergeCell ref="G32:H32"/>
    <mergeCell ref="I32:J32"/>
    <mergeCell ref="A23:J23"/>
    <mergeCell ref="C24:D24"/>
    <mergeCell ref="E24:F24"/>
    <mergeCell ref="G24:H24"/>
    <mergeCell ref="I24:J24"/>
    <mergeCell ref="A8:J8"/>
    <mergeCell ref="C9:D9"/>
    <mergeCell ref="E9:F9"/>
    <mergeCell ref="G9:H9"/>
    <mergeCell ref="I9:J9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20"/>
  <sheetViews>
    <sheetView zoomScaleNormal="100" workbookViewId="0">
      <selection activeCell="N40" sqref="N40"/>
    </sheetView>
  </sheetViews>
  <sheetFormatPr defaultRowHeight="14.4" x14ac:dyDescent="0.3"/>
  <cols>
    <col min="1" max="1" width="5.33203125" customWidth="1"/>
    <col min="2" max="2" width="38.5546875" style="8" customWidth="1"/>
    <col min="3" max="9" width="10.5546875" customWidth="1"/>
    <col min="10" max="10" width="11" customWidth="1"/>
    <col min="11" max="14" width="10.5546875" customWidth="1"/>
  </cols>
  <sheetData>
    <row r="1" spans="1:28" x14ac:dyDescent="0.3">
      <c r="A1" s="10"/>
      <c r="C1" s="10"/>
      <c r="D1" s="10"/>
      <c r="E1" s="10"/>
      <c r="F1" s="10"/>
      <c r="G1" s="10"/>
      <c r="H1" s="10"/>
      <c r="I1" s="10"/>
      <c r="J1" s="10"/>
    </row>
    <row r="2" spans="1:28" x14ac:dyDescent="0.3">
      <c r="A2" s="10"/>
      <c r="C2" s="10"/>
      <c r="D2" s="10"/>
      <c r="E2" s="10"/>
      <c r="F2" s="10"/>
      <c r="G2" s="10"/>
      <c r="H2" s="10"/>
      <c r="I2" s="10"/>
      <c r="J2" s="10"/>
    </row>
    <row r="3" spans="1:28" x14ac:dyDescent="0.3">
      <c r="A3" s="10"/>
      <c r="C3" s="10"/>
      <c r="D3" s="10"/>
      <c r="E3" s="10"/>
      <c r="F3" s="10"/>
      <c r="G3" s="10"/>
      <c r="H3" s="10"/>
      <c r="I3" s="10"/>
      <c r="J3" s="10"/>
    </row>
    <row r="4" spans="1:28" x14ac:dyDescent="0.3">
      <c r="A4" s="10"/>
      <c r="C4" s="10"/>
      <c r="D4" s="10"/>
      <c r="E4" s="10"/>
      <c r="F4" s="10"/>
      <c r="G4" s="10"/>
      <c r="H4" s="10"/>
      <c r="I4" s="10"/>
      <c r="J4" s="10"/>
    </row>
    <row r="5" spans="1:28" ht="30.75" customHeight="1" x14ac:dyDescent="0.3">
      <c r="A5" s="10"/>
      <c r="C5" s="10"/>
      <c r="D5" s="10"/>
      <c r="E5" s="10"/>
      <c r="F5" s="10"/>
      <c r="G5" s="10"/>
      <c r="H5" s="10"/>
      <c r="I5" s="10"/>
      <c r="J5" s="10"/>
    </row>
    <row r="6" spans="1:28" ht="18" x14ac:dyDescent="0.35">
      <c r="A6" s="9" t="s">
        <v>99</v>
      </c>
      <c r="C6" s="10"/>
      <c r="D6" s="10"/>
      <c r="E6" s="10"/>
      <c r="F6" s="10"/>
      <c r="G6" s="10"/>
      <c r="H6" s="10"/>
      <c r="I6" s="10"/>
      <c r="J6" s="10"/>
    </row>
    <row r="7" spans="1:28" x14ac:dyDescent="0.3">
      <c r="A7" s="10"/>
      <c r="C7" s="10"/>
      <c r="D7" s="10"/>
      <c r="E7" s="10"/>
      <c r="F7" s="10"/>
      <c r="G7" s="10"/>
      <c r="H7" s="10"/>
      <c r="I7" s="10"/>
      <c r="J7" s="10"/>
    </row>
    <row r="8" spans="1:28" ht="18.75" customHeight="1" x14ac:dyDescent="0.3">
      <c r="A8" s="176" t="s">
        <v>749</v>
      </c>
      <c r="B8" s="176"/>
      <c r="C8" s="176"/>
      <c r="D8" s="176"/>
      <c r="E8" s="176"/>
      <c r="F8" s="176"/>
      <c r="G8" s="176"/>
      <c r="H8" s="176"/>
      <c r="I8" s="176"/>
      <c r="J8" s="176"/>
      <c r="K8" s="176"/>
      <c r="L8" s="176"/>
      <c r="M8" s="176"/>
      <c r="N8" s="176"/>
    </row>
    <row r="9" spans="1:28" s="10" customFormat="1" x14ac:dyDescent="0.3">
      <c r="A9" s="5"/>
      <c r="B9" s="7"/>
      <c r="C9" s="174" t="s">
        <v>144</v>
      </c>
      <c r="D9" s="174"/>
      <c r="E9" s="174"/>
      <c r="F9" s="174" t="s">
        <v>35</v>
      </c>
      <c r="G9" s="174"/>
      <c r="H9" s="174"/>
      <c r="I9" s="174" t="s">
        <v>367</v>
      </c>
      <c r="J9" s="174"/>
      <c r="K9" s="174"/>
      <c r="L9" s="174" t="s">
        <v>145</v>
      </c>
      <c r="M9" s="174"/>
      <c r="N9" s="174"/>
    </row>
    <row r="10" spans="1:28" s="10" customFormat="1" x14ac:dyDescent="0.3">
      <c r="A10" s="5"/>
      <c r="B10" s="31" t="s">
        <v>1</v>
      </c>
      <c r="C10" s="6" t="s">
        <v>34</v>
      </c>
      <c r="D10" s="6" t="s">
        <v>2</v>
      </c>
      <c r="E10" s="6" t="s">
        <v>3</v>
      </c>
      <c r="F10" s="6" t="s">
        <v>34</v>
      </c>
      <c r="G10" s="6" t="s">
        <v>2</v>
      </c>
      <c r="H10" s="6" t="s">
        <v>3</v>
      </c>
      <c r="I10" s="6" t="s">
        <v>34</v>
      </c>
      <c r="J10" s="6" t="s">
        <v>2</v>
      </c>
      <c r="K10" s="6" t="s">
        <v>3</v>
      </c>
      <c r="L10" s="6" t="s">
        <v>34</v>
      </c>
      <c r="M10" s="6" t="s">
        <v>2</v>
      </c>
      <c r="N10" s="6" t="s">
        <v>3</v>
      </c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</row>
    <row r="11" spans="1:28" s="10" customFormat="1" x14ac:dyDescent="0.3">
      <c r="B11" s="32" t="s">
        <v>21</v>
      </c>
      <c r="C11" s="15">
        <v>1</v>
      </c>
      <c r="D11" s="48">
        <v>1020</v>
      </c>
      <c r="E11" s="19">
        <v>0.30357142857142855</v>
      </c>
      <c r="F11" s="15">
        <v>1</v>
      </c>
      <c r="G11" s="15">
        <v>188</v>
      </c>
      <c r="H11" s="19">
        <v>0.29652996845425866</v>
      </c>
      <c r="I11" s="15">
        <v>1</v>
      </c>
      <c r="J11" s="15">
        <v>171</v>
      </c>
      <c r="K11" s="19">
        <v>0.29947460595446584</v>
      </c>
      <c r="L11" s="15">
        <v>1</v>
      </c>
      <c r="M11" s="15">
        <v>832</v>
      </c>
      <c r="N11" s="19">
        <v>0.30520909757887016</v>
      </c>
    </row>
    <row r="12" spans="1:28" s="10" customFormat="1" x14ac:dyDescent="0.3">
      <c r="B12" s="32" t="s">
        <v>22</v>
      </c>
      <c r="C12" s="15">
        <v>2</v>
      </c>
      <c r="D12" s="15">
        <v>479</v>
      </c>
      <c r="E12" s="19">
        <v>0.1425595238095238</v>
      </c>
      <c r="F12" s="15">
        <v>3</v>
      </c>
      <c r="G12" s="15">
        <v>89</v>
      </c>
      <c r="H12" s="19">
        <v>0.14037854889589904</v>
      </c>
      <c r="I12" s="15">
        <v>3</v>
      </c>
      <c r="J12" s="15">
        <v>81</v>
      </c>
      <c r="K12" s="19">
        <v>0.14185639229422067</v>
      </c>
      <c r="L12" s="15">
        <v>2</v>
      </c>
      <c r="M12" s="15">
        <v>390</v>
      </c>
      <c r="N12" s="19">
        <v>0.14306676449009537</v>
      </c>
    </row>
    <row r="13" spans="1:28" s="10" customFormat="1" x14ac:dyDescent="0.3">
      <c r="A13" s="51"/>
      <c r="B13" s="52" t="s">
        <v>23</v>
      </c>
      <c r="C13" s="49">
        <v>3</v>
      </c>
      <c r="D13" s="49">
        <v>468</v>
      </c>
      <c r="E13" s="50">
        <v>0.13928571428571429</v>
      </c>
      <c r="F13" s="49">
        <v>2</v>
      </c>
      <c r="G13" s="49">
        <v>95</v>
      </c>
      <c r="H13" s="50">
        <v>0.14984227129337541</v>
      </c>
      <c r="I13" s="49">
        <v>2</v>
      </c>
      <c r="J13" s="49">
        <v>88</v>
      </c>
      <c r="K13" s="50">
        <v>0.15411558669001751</v>
      </c>
      <c r="L13" s="49">
        <v>3</v>
      </c>
      <c r="M13" s="49">
        <v>373</v>
      </c>
      <c r="N13" s="50">
        <v>0.13683052090975789</v>
      </c>
    </row>
    <row r="14" spans="1:28" s="10" customFormat="1" x14ac:dyDescent="0.3">
      <c r="B14" s="32" t="s">
        <v>19</v>
      </c>
      <c r="C14" s="15">
        <v>4</v>
      </c>
      <c r="D14" s="15">
        <v>436</v>
      </c>
      <c r="E14" s="19">
        <v>0.12976190476190477</v>
      </c>
      <c r="F14" s="15">
        <v>3</v>
      </c>
      <c r="G14" s="15">
        <v>89</v>
      </c>
      <c r="H14" s="19">
        <v>0.14037854889589904</v>
      </c>
      <c r="I14" s="15">
        <v>4</v>
      </c>
      <c r="J14" s="15">
        <v>78</v>
      </c>
      <c r="K14" s="19">
        <v>0.13660245183887915</v>
      </c>
      <c r="L14" s="15">
        <v>4</v>
      </c>
      <c r="M14" s="15">
        <v>347</v>
      </c>
      <c r="N14" s="19">
        <v>0.12729273661041821</v>
      </c>
    </row>
    <row r="15" spans="1:28" s="10" customFormat="1" x14ac:dyDescent="0.3">
      <c r="B15" s="32" t="s">
        <v>26</v>
      </c>
      <c r="C15" s="15">
        <v>5</v>
      </c>
      <c r="D15" s="15">
        <v>294</v>
      </c>
      <c r="E15" s="19">
        <v>8.7499999999999994E-2</v>
      </c>
      <c r="F15" s="15">
        <v>5</v>
      </c>
      <c r="G15" s="15">
        <v>55</v>
      </c>
      <c r="H15" s="19">
        <v>8.6750788643533125E-2</v>
      </c>
      <c r="I15" s="15">
        <v>5</v>
      </c>
      <c r="J15" s="15">
        <v>51</v>
      </c>
      <c r="K15" s="19">
        <v>8.9316987740805598E-2</v>
      </c>
      <c r="L15" s="15">
        <v>5</v>
      </c>
      <c r="M15" s="15">
        <v>239</v>
      </c>
      <c r="N15" s="19">
        <v>8.767424798239179E-2</v>
      </c>
    </row>
    <row r="16" spans="1:28" s="10" customFormat="1" ht="28.8" x14ac:dyDescent="0.3">
      <c r="B16" s="32" t="s">
        <v>24</v>
      </c>
      <c r="C16" s="15">
        <v>6</v>
      </c>
      <c r="D16" s="15">
        <v>260</v>
      </c>
      <c r="E16" s="19">
        <v>7.7380952380952384E-2</v>
      </c>
      <c r="F16" s="15">
        <v>6</v>
      </c>
      <c r="G16" s="15">
        <v>51</v>
      </c>
      <c r="H16" s="19">
        <v>8.0441640378548895E-2</v>
      </c>
      <c r="I16" s="15">
        <v>6</v>
      </c>
      <c r="J16" s="15">
        <v>44</v>
      </c>
      <c r="K16" s="19">
        <v>7.7057793345008757E-2</v>
      </c>
      <c r="L16" s="15">
        <v>6</v>
      </c>
      <c r="M16" s="15">
        <v>209</v>
      </c>
      <c r="N16" s="19">
        <v>7.6669112252384444E-2</v>
      </c>
      <c r="P16"/>
      <c r="Q16"/>
      <c r="R16"/>
      <c r="S16"/>
      <c r="T16"/>
      <c r="U16"/>
      <c r="V16"/>
      <c r="W16"/>
      <c r="X16"/>
      <c r="Y16"/>
      <c r="Z16"/>
      <c r="AA16"/>
      <c r="AB16"/>
    </row>
    <row r="17" spans="1:29" ht="14.25" customHeight="1" x14ac:dyDescent="0.3">
      <c r="A17" s="1"/>
      <c r="B17" s="29" t="s">
        <v>18</v>
      </c>
      <c r="C17" s="15">
        <v>7</v>
      </c>
      <c r="D17" s="15">
        <v>207</v>
      </c>
      <c r="E17" s="19">
        <v>6.160714285714286E-2</v>
      </c>
      <c r="F17" s="18">
        <v>8</v>
      </c>
      <c r="G17" s="18">
        <v>26</v>
      </c>
      <c r="H17" s="20">
        <v>4.1009463722397478E-2</v>
      </c>
      <c r="I17" s="16">
        <v>8</v>
      </c>
      <c r="J17" s="16">
        <v>23</v>
      </c>
      <c r="K17" s="20">
        <v>4.0280210157618214E-2</v>
      </c>
      <c r="L17" s="15">
        <v>7</v>
      </c>
      <c r="M17" s="16">
        <v>181</v>
      </c>
      <c r="N17" s="22">
        <v>6.6397652237710936E-2</v>
      </c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</row>
    <row r="18" spans="1:29" x14ac:dyDescent="0.3">
      <c r="A18" s="1"/>
      <c r="B18" s="29" t="s">
        <v>20</v>
      </c>
      <c r="C18" s="15">
        <v>8</v>
      </c>
      <c r="D18" s="15">
        <v>126</v>
      </c>
      <c r="E18" s="19">
        <v>3.7499999999999999E-2</v>
      </c>
      <c r="F18" s="18">
        <v>7</v>
      </c>
      <c r="G18" s="18">
        <v>29</v>
      </c>
      <c r="H18" s="20">
        <v>4.5741324921135647E-2</v>
      </c>
      <c r="I18" s="16">
        <v>7</v>
      </c>
      <c r="J18" s="16">
        <v>26</v>
      </c>
      <c r="K18" s="20">
        <v>4.553415061295972E-2</v>
      </c>
      <c r="L18" s="15">
        <v>8</v>
      </c>
      <c r="M18" s="16">
        <v>97</v>
      </c>
      <c r="N18" s="22">
        <v>3.5583272193690389E-2</v>
      </c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</row>
    <row r="19" spans="1:29" x14ac:dyDescent="0.3">
      <c r="A19" s="2"/>
      <c r="B19" s="30" t="s">
        <v>25</v>
      </c>
      <c r="C19" s="39">
        <v>9</v>
      </c>
      <c r="D19" s="39">
        <v>70</v>
      </c>
      <c r="E19" s="40">
        <v>2.0833333333333332E-2</v>
      </c>
      <c r="F19" s="17">
        <v>9</v>
      </c>
      <c r="G19" s="17">
        <v>12</v>
      </c>
      <c r="H19" s="21">
        <v>1.8927444794952682E-2</v>
      </c>
      <c r="I19" s="17">
        <v>9</v>
      </c>
      <c r="J19" s="17">
        <v>9</v>
      </c>
      <c r="K19" s="21">
        <v>1.5761821366024518E-2</v>
      </c>
      <c r="L19" s="39">
        <v>9</v>
      </c>
      <c r="M19" s="17">
        <v>58</v>
      </c>
      <c r="N19" s="23">
        <v>2.1276595744680851E-2</v>
      </c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</row>
    <row r="20" spans="1:29" x14ac:dyDescent="0.3">
      <c r="A20" s="1"/>
      <c r="B20" s="84" t="s">
        <v>357</v>
      </c>
      <c r="C20" s="18"/>
      <c r="D20" s="16">
        <f>SUM(D11:D19)</f>
        <v>3360</v>
      </c>
      <c r="E20" s="75"/>
      <c r="F20" s="16"/>
      <c r="G20" s="16">
        <f>SUM(G11:G19)</f>
        <v>634</v>
      </c>
      <c r="H20" s="76"/>
      <c r="I20" s="16"/>
      <c r="J20" s="16">
        <f>SUM(J11:J19)</f>
        <v>571</v>
      </c>
      <c r="K20" s="77"/>
      <c r="L20" s="16"/>
      <c r="M20" s="16">
        <f>SUM(M11:M19)</f>
        <v>2726</v>
      </c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</row>
    <row r="21" spans="1:29" x14ac:dyDescent="0.3">
      <c r="A21" s="10"/>
      <c r="B21" s="33"/>
      <c r="C21" s="10"/>
      <c r="D21" s="10"/>
      <c r="E21" s="10"/>
      <c r="F21" s="10"/>
      <c r="G21" s="10"/>
      <c r="H21" s="10"/>
      <c r="I21" s="10"/>
      <c r="J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</row>
    <row r="22" spans="1:29" x14ac:dyDescent="0.3">
      <c r="A22" s="10"/>
      <c r="C22" s="10"/>
      <c r="D22" s="10"/>
      <c r="E22" s="10"/>
      <c r="F22" s="10"/>
      <c r="G22" s="10"/>
      <c r="H22" s="10"/>
      <c r="I22" s="10"/>
      <c r="J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</row>
    <row r="23" spans="1:29" ht="15.6" x14ac:dyDescent="0.3">
      <c r="A23" s="175" t="s">
        <v>728</v>
      </c>
      <c r="B23" s="175"/>
      <c r="C23" s="175"/>
      <c r="D23" s="175"/>
      <c r="E23" s="175"/>
      <c r="F23" s="175"/>
      <c r="G23" s="175"/>
      <c r="H23" s="175"/>
      <c r="I23" s="175"/>
      <c r="J23" s="175"/>
      <c r="K23" s="175"/>
      <c r="L23" s="175"/>
      <c r="M23" s="175"/>
      <c r="N23" s="175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</row>
    <row r="24" spans="1:29" s="10" customFormat="1" x14ac:dyDescent="0.3">
      <c r="A24" s="5"/>
      <c r="B24" s="7"/>
      <c r="C24" s="174" t="s">
        <v>146</v>
      </c>
      <c r="D24" s="174"/>
      <c r="E24" s="174"/>
      <c r="F24" s="174" t="s">
        <v>36</v>
      </c>
      <c r="G24" s="174"/>
      <c r="H24" s="174"/>
      <c r="I24" s="174" t="s">
        <v>368</v>
      </c>
      <c r="J24" s="174"/>
      <c r="K24" s="174"/>
      <c r="L24" s="174" t="s">
        <v>147</v>
      </c>
      <c r="M24" s="174"/>
      <c r="N24" s="174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</row>
    <row r="25" spans="1:29" s="10" customFormat="1" x14ac:dyDescent="0.3">
      <c r="A25" s="5"/>
      <c r="B25" s="31" t="s">
        <v>1</v>
      </c>
      <c r="C25" s="6" t="s">
        <v>34</v>
      </c>
      <c r="D25" s="6" t="s">
        <v>2</v>
      </c>
      <c r="E25" s="6" t="s">
        <v>3</v>
      </c>
      <c r="F25" s="6" t="s">
        <v>34</v>
      </c>
      <c r="G25" s="6" t="s">
        <v>2</v>
      </c>
      <c r="H25" s="6" t="s">
        <v>3</v>
      </c>
      <c r="I25" s="6" t="s">
        <v>34</v>
      </c>
      <c r="J25" s="6" t="s">
        <v>2</v>
      </c>
      <c r="K25" s="6" t="s">
        <v>3</v>
      </c>
      <c r="L25" s="6" t="s">
        <v>34</v>
      </c>
      <c r="M25" s="6" t="s">
        <v>2</v>
      </c>
      <c r="N25" s="6" t="s">
        <v>3</v>
      </c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</row>
    <row r="26" spans="1:29" s="10" customFormat="1" ht="30" customHeight="1" x14ac:dyDescent="0.3">
      <c r="A26" s="3"/>
      <c r="B26" s="29" t="s">
        <v>29</v>
      </c>
      <c r="C26" s="15">
        <v>1</v>
      </c>
      <c r="D26" s="15">
        <v>941</v>
      </c>
      <c r="E26" s="19">
        <v>0.27133794694348329</v>
      </c>
      <c r="F26" s="15">
        <v>1</v>
      </c>
      <c r="G26" s="15">
        <v>177</v>
      </c>
      <c r="H26" s="19">
        <v>0.27314814814814814</v>
      </c>
      <c r="I26" s="15">
        <v>1</v>
      </c>
      <c r="J26" s="15">
        <v>162</v>
      </c>
      <c r="K26" s="19">
        <v>0.27597955706984667</v>
      </c>
      <c r="L26" s="15">
        <v>1</v>
      </c>
      <c r="M26" s="15">
        <v>764</v>
      </c>
      <c r="N26" s="19">
        <v>0.27092198581560284</v>
      </c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</row>
    <row r="27" spans="1:29" s="10" customFormat="1" ht="30" customHeight="1" x14ac:dyDescent="0.3">
      <c r="A27" s="3"/>
      <c r="B27" s="29" t="s">
        <v>30</v>
      </c>
      <c r="C27" s="15">
        <v>2</v>
      </c>
      <c r="D27" s="15">
        <v>812</v>
      </c>
      <c r="E27" s="19">
        <v>0.23414071510957324</v>
      </c>
      <c r="F27" s="15">
        <v>2</v>
      </c>
      <c r="G27" s="15">
        <v>157</v>
      </c>
      <c r="H27" s="19">
        <v>0.24228395061728394</v>
      </c>
      <c r="I27" s="15">
        <v>2</v>
      </c>
      <c r="J27" s="15">
        <v>142</v>
      </c>
      <c r="K27" s="19">
        <v>0.24190800681431004</v>
      </c>
      <c r="L27" s="15">
        <v>2</v>
      </c>
      <c r="M27" s="15">
        <v>655</v>
      </c>
      <c r="N27" s="19">
        <v>0.23226950354609929</v>
      </c>
    </row>
    <row r="28" spans="1:29" s="10" customFormat="1" ht="30" customHeight="1" x14ac:dyDescent="0.3">
      <c r="A28" s="3"/>
      <c r="B28" s="29" t="s">
        <v>33</v>
      </c>
      <c r="C28" s="49">
        <v>3</v>
      </c>
      <c r="D28" s="49">
        <v>512</v>
      </c>
      <c r="E28" s="50">
        <v>0.14763552479815456</v>
      </c>
      <c r="F28" s="49">
        <v>4</v>
      </c>
      <c r="G28" s="49">
        <v>90</v>
      </c>
      <c r="H28" s="50">
        <v>0.1388888888888889</v>
      </c>
      <c r="I28" s="49">
        <v>4</v>
      </c>
      <c r="J28" s="49">
        <v>77</v>
      </c>
      <c r="K28" s="50">
        <v>0.131175468483816</v>
      </c>
      <c r="L28" s="49">
        <v>3</v>
      </c>
      <c r="M28" s="49">
        <v>422</v>
      </c>
      <c r="N28" s="50">
        <v>0.14964539007092198</v>
      </c>
      <c r="AC28"/>
    </row>
    <row r="29" spans="1:29" s="8" customFormat="1" ht="30" customHeight="1" x14ac:dyDescent="0.3">
      <c r="A29" s="3"/>
      <c r="B29" s="29" t="s">
        <v>32</v>
      </c>
      <c r="C29" s="15">
        <v>4</v>
      </c>
      <c r="D29" s="15">
        <v>489</v>
      </c>
      <c r="E29" s="19">
        <v>0.14100346020761245</v>
      </c>
      <c r="F29" s="15">
        <v>3</v>
      </c>
      <c r="G29" s="15">
        <v>97</v>
      </c>
      <c r="H29" s="19">
        <v>0.14969135802469136</v>
      </c>
      <c r="I29" s="15">
        <v>3</v>
      </c>
      <c r="J29" s="15">
        <v>89</v>
      </c>
      <c r="K29" s="19">
        <v>0.151618398637138</v>
      </c>
      <c r="L29" s="15">
        <v>4</v>
      </c>
      <c r="M29" s="15">
        <v>392</v>
      </c>
      <c r="N29" s="19">
        <v>0.13900709219858157</v>
      </c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/>
    </row>
    <row r="30" spans="1:29" s="8" customFormat="1" ht="30" customHeight="1" x14ac:dyDescent="0.3">
      <c r="A30" s="3"/>
      <c r="B30" s="29" t="s">
        <v>28</v>
      </c>
      <c r="C30" s="15">
        <v>5</v>
      </c>
      <c r="D30" s="15">
        <v>316</v>
      </c>
      <c r="E30" s="19">
        <v>9.1118800461361019E-2</v>
      </c>
      <c r="F30" s="15">
        <v>6</v>
      </c>
      <c r="G30" s="15">
        <v>43</v>
      </c>
      <c r="H30" s="19">
        <v>6.6358024691358028E-2</v>
      </c>
      <c r="I30" s="15">
        <v>6</v>
      </c>
      <c r="J30" s="15">
        <v>39</v>
      </c>
      <c r="K30" s="19">
        <v>6.6439522998296419E-2</v>
      </c>
      <c r="L30" s="15">
        <v>5</v>
      </c>
      <c r="M30" s="15">
        <v>273</v>
      </c>
      <c r="N30" s="19">
        <v>9.6808510638297873E-2</v>
      </c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/>
    </row>
    <row r="31" spans="1:29" s="8" customFormat="1" ht="30" customHeight="1" x14ac:dyDescent="0.3">
      <c r="A31" s="3"/>
      <c r="B31" s="29" t="s">
        <v>31</v>
      </c>
      <c r="C31" s="15">
        <v>6</v>
      </c>
      <c r="D31" s="15">
        <v>222</v>
      </c>
      <c r="E31" s="19">
        <v>6.4013840830449822E-2</v>
      </c>
      <c r="F31" s="15">
        <v>5</v>
      </c>
      <c r="G31" s="15">
        <v>44</v>
      </c>
      <c r="H31" s="19">
        <v>6.7901234567901231E-2</v>
      </c>
      <c r="I31" s="15">
        <v>5</v>
      </c>
      <c r="J31" s="15">
        <v>41</v>
      </c>
      <c r="K31" s="19">
        <v>6.9846678023850084E-2</v>
      </c>
      <c r="L31" s="15">
        <v>6</v>
      </c>
      <c r="M31" s="15">
        <v>178</v>
      </c>
      <c r="N31" s="19">
        <v>6.3120567375886519E-2</v>
      </c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/>
    </row>
    <row r="32" spans="1:29" s="8" customFormat="1" ht="30" customHeight="1" x14ac:dyDescent="0.3">
      <c r="A32" s="4"/>
      <c r="B32" s="30" t="s">
        <v>27</v>
      </c>
      <c r="C32" s="39">
        <v>7</v>
      </c>
      <c r="D32" s="39">
        <v>176</v>
      </c>
      <c r="E32" s="40">
        <v>5.0749711649365627E-2</v>
      </c>
      <c r="F32" s="39">
        <v>7</v>
      </c>
      <c r="G32" s="39">
        <v>40</v>
      </c>
      <c r="H32" s="40">
        <v>6.1728395061728392E-2</v>
      </c>
      <c r="I32" s="39">
        <v>7</v>
      </c>
      <c r="J32" s="53">
        <v>37</v>
      </c>
      <c r="K32" s="40">
        <v>6.3032367972742753E-2</v>
      </c>
      <c r="L32" s="39">
        <v>7</v>
      </c>
      <c r="M32" s="53">
        <v>136</v>
      </c>
      <c r="N32" s="54">
        <v>4.8226950354609929E-2</v>
      </c>
      <c r="AC32"/>
    </row>
    <row r="33" spans="1:29" x14ac:dyDescent="0.3">
      <c r="A33" s="1"/>
      <c r="B33" s="84" t="s">
        <v>357</v>
      </c>
      <c r="C33" s="18"/>
      <c r="D33" s="16">
        <f>SUM(D25:D32)</f>
        <v>3468</v>
      </c>
      <c r="E33" s="75"/>
      <c r="F33" s="16"/>
      <c r="G33" s="16">
        <f>SUM(G25:G32)</f>
        <v>648</v>
      </c>
      <c r="H33" s="76"/>
      <c r="I33" s="16"/>
      <c r="J33" s="16">
        <f>SUM(J25:J32)</f>
        <v>587</v>
      </c>
      <c r="K33" s="77"/>
      <c r="L33" s="16"/>
      <c r="M33" s="16">
        <f>SUM(M25:M32)</f>
        <v>2820</v>
      </c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</row>
    <row r="35" spans="1:29" x14ac:dyDescent="0.3"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</row>
    <row r="36" spans="1:29" s="8" customFormat="1" ht="31.5" customHeight="1" x14ac:dyDescent="0.3">
      <c r="A36" s="179" t="s">
        <v>764</v>
      </c>
      <c r="B36" s="179"/>
      <c r="C36" s="179"/>
      <c r="D36" s="179"/>
      <c r="E36" s="179"/>
      <c r="F36" s="179"/>
      <c r="G36" s="179"/>
      <c r="H36" s="179"/>
      <c r="I36" s="179"/>
      <c r="J36" s="179"/>
    </row>
    <row r="37" spans="1:29" s="65" customFormat="1" ht="31.5" customHeight="1" x14ac:dyDescent="0.3">
      <c r="A37" s="63"/>
      <c r="B37" s="64"/>
      <c r="C37" s="177" t="s">
        <v>146</v>
      </c>
      <c r="D37" s="177"/>
      <c r="E37" s="177" t="s">
        <v>36</v>
      </c>
      <c r="F37" s="177"/>
      <c r="G37" s="177" t="s">
        <v>369</v>
      </c>
      <c r="H37" s="177"/>
      <c r="I37" s="178" t="s">
        <v>147</v>
      </c>
      <c r="J37" s="178"/>
    </row>
    <row r="38" spans="1:29" s="8" customFormat="1" ht="28.8" x14ac:dyDescent="0.3">
      <c r="A38" s="59"/>
      <c r="B38" s="31" t="s">
        <v>1</v>
      </c>
      <c r="C38" s="7" t="s">
        <v>34</v>
      </c>
      <c r="D38" s="7" t="s">
        <v>45</v>
      </c>
      <c r="E38" s="7" t="s">
        <v>34</v>
      </c>
      <c r="F38" s="7" t="s">
        <v>45</v>
      </c>
      <c r="G38" s="7" t="s">
        <v>34</v>
      </c>
      <c r="H38" s="7" t="s">
        <v>45</v>
      </c>
      <c r="I38" s="7" t="s">
        <v>34</v>
      </c>
      <c r="J38" s="7" t="s">
        <v>45</v>
      </c>
    </row>
    <row r="39" spans="1:29" s="10" customFormat="1" ht="30" customHeight="1" x14ac:dyDescent="0.3">
      <c r="A39" s="3"/>
      <c r="B39" s="29" t="s">
        <v>46</v>
      </c>
      <c r="C39" s="15">
        <v>1</v>
      </c>
      <c r="D39" s="61">
        <v>4.9882926829268293</v>
      </c>
      <c r="E39" s="15">
        <v>1</v>
      </c>
      <c r="F39" s="60">
        <v>4.8618784530386741</v>
      </c>
      <c r="G39" s="15">
        <v>1</v>
      </c>
      <c r="H39" s="60">
        <v>4.8098159509202452</v>
      </c>
      <c r="I39" s="15">
        <v>1</v>
      </c>
      <c r="J39" s="60">
        <v>5.0154028436018958</v>
      </c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</row>
    <row r="40" spans="1:29" s="10" customFormat="1" ht="30" customHeight="1" x14ac:dyDescent="0.3">
      <c r="A40" s="3"/>
      <c r="B40" s="29" t="s">
        <v>47</v>
      </c>
      <c r="C40" s="15">
        <v>2</v>
      </c>
      <c r="D40" s="61">
        <v>4.1756097560975611</v>
      </c>
      <c r="E40" s="15">
        <v>2</v>
      </c>
      <c r="F40" s="60">
        <v>4.2375690607734802</v>
      </c>
      <c r="G40" s="15">
        <v>2</v>
      </c>
      <c r="H40" s="60">
        <v>4.2638036809815949</v>
      </c>
      <c r="I40" s="15">
        <v>2</v>
      </c>
      <c r="J40" s="60">
        <v>4.1623222748815163</v>
      </c>
    </row>
    <row r="41" spans="1:29" s="10" customFormat="1" ht="30" customHeight="1" x14ac:dyDescent="0.3">
      <c r="A41" s="3"/>
      <c r="B41" s="29" t="s">
        <v>48</v>
      </c>
      <c r="C41" s="49">
        <v>3</v>
      </c>
      <c r="D41" s="62">
        <v>3.2097560975609758</v>
      </c>
      <c r="E41" s="49">
        <v>3</v>
      </c>
      <c r="F41" s="60">
        <v>3.3204419889502761</v>
      </c>
      <c r="G41" s="49">
        <v>3</v>
      </c>
      <c r="H41" s="60">
        <v>3.276073619631902</v>
      </c>
      <c r="I41" s="49">
        <v>3</v>
      </c>
      <c r="J41" s="60">
        <v>3.1860189573459716</v>
      </c>
      <c r="Y41"/>
    </row>
    <row r="42" spans="1:29" s="8" customFormat="1" ht="30" customHeight="1" x14ac:dyDescent="0.3">
      <c r="A42" s="3"/>
      <c r="B42" s="29" t="s">
        <v>49</v>
      </c>
      <c r="C42" s="15">
        <v>5</v>
      </c>
      <c r="D42" s="61">
        <v>2.8878048780487804</v>
      </c>
      <c r="E42" s="15">
        <v>4</v>
      </c>
      <c r="F42" s="60">
        <v>3.0497237569060776</v>
      </c>
      <c r="G42" s="15">
        <v>4</v>
      </c>
      <c r="H42" s="60">
        <v>3.0797546012269938</v>
      </c>
      <c r="I42" s="15">
        <v>5</v>
      </c>
      <c r="J42" s="60">
        <v>2.8530805687203791</v>
      </c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/>
    </row>
    <row r="43" spans="1:29" s="8" customFormat="1" ht="30" customHeight="1" x14ac:dyDescent="0.3">
      <c r="A43" s="3"/>
      <c r="B43" s="29" t="s">
        <v>50</v>
      </c>
      <c r="C43" s="15">
        <v>4</v>
      </c>
      <c r="D43" s="61">
        <v>3.1053658536585367</v>
      </c>
      <c r="E43" s="15">
        <v>5</v>
      </c>
      <c r="F43" s="60">
        <v>2.9337016574585633</v>
      </c>
      <c r="G43" s="15">
        <v>5</v>
      </c>
      <c r="H43" s="60">
        <v>2.9570552147239257</v>
      </c>
      <c r="I43" s="15">
        <v>4</v>
      </c>
      <c r="J43" s="60">
        <v>3.1421800947867298</v>
      </c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/>
    </row>
    <row r="44" spans="1:29" s="8" customFormat="1" ht="30" customHeight="1" x14ac:dyDescent="0.3">
      <c r="A44" s="3"/>
      <c r="B44" s="29" t="s">
        <v>51</v>
      </c>
      <c r="C44" s="15">
        <v>6</v>
      </c>
      <c r="D44" s="61">
        <v>2.6331707317073172</v>
      </c>
      <c r="E44" s="15">
        <v>6</v>
      </c>
      <c r="F44" s="60">
        <v>2.596685082872928</v>
      </c>
      <c r="G44" s="15">
        <v>6</v>
      </c>
      <c r="H44" s="60">
        <v>2.6134969325153374</v>
      </c>
      <c r="I44" s="15">
        <v>6</v>
      </c>
      <c r="J44" s="60">
        <v>2.6409952606635074</v>
      </c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/>
    </row>
    <row r="45" spans="1:29" x14ac:dyDescent="0.3">
      <c r="A45" s="1"/>
      <c r="C45" s="18"/>
      <c r="D45" s="18"/>
      <c r="E45" s="18"/>
      <c r="F45" s="18"/>
      <c r="G45" s="11"/>
      <c r="H45" s="18"/>
      <c r="J45" s="1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</row>
    <row r="47" spans="1:29" ht="15.6" x14ac:dyDescent="0.3">
      <c r="A47" s="67" t="s">
        <v>740</v>
      </c>
      <c r="B47" s="67"/>
      <c r="C47" s="67"/>
      <c r="D47" s="67"/>
      <c r="E47" s="67"/>
      <c r="F47" s="67"/>
      <c r="G47" s="67"/>
      <c r="H47" s="67"/>
      <c r="I47" s="67"/>
      <c r="J47" s="67"/>
      <c r="K47" s="67"/>
      <c r="L47" s="67"/>
      <c r="N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</row>
    <row r="48" spans="1:29" s="10" customFormat="1" ht="69" x14ac:dyDescent="0.3">
      <c r="A48" s="5"/>
      <c r="B48" s="31" t="s">
        <v>148</v>
      </c>
      <c r="C48" s="66" t="s">
        <v>57</v>
      </c>
      <c r="D48" s="66" t="s">
        <v>58</v>
      </c>
      <c r="E48" s="66" t="s">
        <v>59</v>
      </c>
      <c r="F48" s="66" t="s">
        <v>60</v>
      </c>
      <c r="G48" s="66" t="s">
        <v>61</v>
      </c>
      <c r="H48" s="66" t="s">
        <v>62</v>
      </c>
      <c r="I48" s="66" t="s">
        <v>63</v>
      </c>
      <c r="J48" s="66" t="s">
        <v>64</v>
      </c>
      <c r="K48" s="66" t="s">
        <v>65</v>
      </c>
      <c r="L48" s="66" t="s">
        <v>66</v>
      </c>
      <c r="N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</row>
    <row r="49" spans="1:29" s="10" customFormat="1" ht="17.25" customHeight="1" x14ac:dyDescent="0.3">
      <c r="A49" s="3"/>
      <c r="B49" s="29" t="s">
        <v>52</v>
      </c>
      <c r="C49" s="19">
        <v>3.9183673469387753E-2</v>
      </c>
      <c r="D49" s="19">
        <v>4.8242027800490597E-2</v>
      </c>
      <c r="E49" s="19">
        <v>4.8084759576202118E-2</v>
      </c>
      <c r="F49" s="19">
        <v>5.5510204081632653E-2</v>
      </c>
      <c r="G49" s="19">
        <v>1.9575856443719411E-2</v>
      </c>
      <c r="H49" s="19">
        <v>1.3039934800325998E-2</v>
      </c>
      <c r="I49" s="19">
        <v>7.5102040816326529E-2</v>
      </c>
      <c r="J49" s="19">
        <v>0.19934372436423298</v>
      </c>
      <c r="K49" s="19">
        <v>0.40146579804560262</v>
      </c>
      <c r="L49" s="19">
        <v>0.22485690923957483</v>
      </c>
      <c r="N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</row>
    <row r="50" spans="1:29" s="10" customFormat="1" ht="17.25" customHeight="1" x14ac:dyDescent="0.3">
      <c r="A50" s="3"/>
      <c r="B50" s="29" t="s">
        <v>53</v>
      </c>
      <c r="C50" s="19">
        <v>8.6530612244897956E-2</v>
      </c>
      <c r="D50" s="19">
        <v>6.0506950122649221E-2</v>
      </c>
      <c r="E50" s="19">
        <v>0.13039934800325997</v>
      </c>
      <c r="F50" s="19">
        <v>0.12326530612244897</v>
      </c>
      <c r="G50" s="19">
        <v>3.4257748776508973E-2</v>
      </c>
      <c r="H50" s="19">
        <v>2.6894865525672371E-2</v>
      </c>
      <c r="I50" s="19">
        <v>0.22775510204081634</v>
      </c>
      <c r="J50" s="19">
        <v>0.39622641509433965</v>
      </c>
      <c r="K50" s="19">
        <v>0.37377850162866449</v>
      </c>
      <c r="L50" s="19">
        <v>0.36794766966475878</v>
      </c>
    </row>
    <row r="51" spans="1:29" s="10" customFormat="1" ht="17.25" customHeight="1" x14ac:dyDescent="0.3">
      <c r="A51" s="3"/>
      <c r="B51" s="29" t="s">
        <v>54</v>
      </c>
      <c r="C51" s="50">
        <v>0.23918367346938776</v>
      </c>
      <c r="D51" s="50">
        <v>6.2959934587080948E-2</v>
      </c>
      <c r="E51" s="50">
        <v>0.56397718011409947</v>
      </c>
      <c r="F51" s="50">
        <v>0.44816326530612244</v>
      </c>
      <c r="G51" s="50">
        <v>6.1174551386623165E-2</v>
      </c>
      <c r="H51" s="50">
        <v>0.18744906275468623</v>
      </c>
      <c r="I51" s="50">
        <v>0.31755102040816324</v>
      </c>
      <c r="J51" s="50">
        <v>0.24118129614438064</v>
      </c>
      <c r="K51" s="50">
        <v>0.14413680781758959</v>
      </c>
      <c r="L51" s="50">
        <v>0.26901062959934585</v>
      </c>
      <c r="AC51"/>
    </row>
    <row r="52" spans="1:29" s="8" customFormat="1" ht="17.25" customHeight="1" x14ac:dyDescent="0.3">
      <c r="A52" s="3"/>
      <c r="B52" s="29" t="s">
        <v>55</v>
      </c>
      <c r="C52" s="19">
        <v>0.31346938775510202</v>
      </c>
      <c r="D52" s="19">
        <v>0.21340964840556009</v>
      </c>
      <c r="E52" s="19">
        <v>0.14506927465362673</v>
      </c>
      <c r="F52" s="19">
        <v>0.22285714285714286</v>
      </c>
      <c r="G52" s="19">
        <v>0.24061990212071779</v>
      </c>
      <c r="H52" s="19">
        <v>0.31051344743276282</v>
      </c>
      <c r="I52" s="19">
        <v>0.21224489795918366</v>
      </c>
      <c r="J52" s="19">
        <v>8.2034454470877774E-2</v>
      </c>
      <c r="K52" s="19">
        <v>4.3159609120521171E-2</v>
      </c>
      <c r="L52" s="19">
        <v>7.1136549468520036E-2</v>
      </c>
      <c r="N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/>
    </row>
    <row r="53" spans="1:29" s="8" customFormat="1" ht="17.25" customHeight="1" x14ac:dyDescent="0.3">
      <c r="A53" s="4"/>
      <c r="B53" s="30" t="s">
        <v>56</v>
      </c>
      <c r="C53" s="40">
        <v>0.32163265306122452</v>
      </c>
      <c r="D53" s="40">
        <v>0.61488143908421911</v>
      </c>
      <c r="E53" s="40">
        <v>0.11246943765281174</v>
      </c>
      <c r="F53" s="40">
        <v>0.15020408163265306</v>
      </c>
      <c r="G53" s="40">
        <v>0.64437194127243069</v>
      </c>
      <c r="H53" s="40">
        <v>0.46210268948655259</v>
      </c>
      <c r="I53" s="40">
        <v>0.16734693877551021</v>
      </c>
      <c r="J53" s="40">
        <v>8.1214109926168995E-2</v>
      </c>
      <c r="K53" s="40">
        <v>3.7459283387622153E-2</v>
      </c>
      <c r="L53" s="40">
        <v>6.7048242027800492E-2</v>
      </c>
      <c r="N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/>
    </row>
    <row r="54" spans="1:29" s="10" customFormat="1" ht="69" x14ac:dyDescent="0.3">
      <c r="A54" s="5"/>
      <c r="B54" s="31" t="s">
        <v>68</v>
      </c>
      <c r="C54" s="66" t="s">
        <v>57</v>
      </c>
      <c r="D54" s="66" t="s">
        <v>58</v>
      </c>
      <c r="E54" s="66" t="s">
        <v>59</v>
      </c>
      <c r="F54" s="66" t="s">
        <v>60</v>
      </c>
      <c r="G54" s="66" t="s">
        <v>61</v>
      </c>
      <c r="H54" s="66" t="s">
        <v>62</v>
      </c>
      <c r="I54" s="66" t="s">
        <v>63</v>
      </c>
      <c r="J54" s="66" t="s">
        <v>64</v>
      </c>
      <c r="K54" s="66" t="s">
        <v>65</v>
      </c>
      <c r="L54" s="66" t="s">
        <v>66</v>
      </c>
      <c r="N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</row>
    <row r="55" spans="1:29" s="10" customFormat="1" ht="16.5" customHeight="1" x14ac:dyDescent="0.3">
      <c r="A55" s="3"/>
      <c r="B55" s="29" t="s">
        <v>52</v>
      </c>
      <c r="C55" s="19">
        <v>2.7906976744186046E-2</v>
      </c>
      <c r="D55" s="19">
        <v>3.2110091743119268E-2</v>
      </c>
      <c r="E55" s="19">
        <v>4.1284403669724773E-2</v>
      </c>
      <c r="F55" s="19">
        <v>7.3394495412844041E-2</v>
      </c>
      <c r="G55" s="19">
        <v>1.3761467889908258E-2</v>
      </c>
      <c r="H55" s="19">
        <v>9.1743119266055051E-3</v>
      </c>
      <c r="I55" s="19">
        <v>5.5299539170506916E-2</v>
      </c>
      <c r="J55" s="19">
        <v>0.16666666666666666</v>
      </c>
      <c r="K55" s="19">
        <v>0.37155963302752293</v>
      </c>
      <c r="L55" s="19">
        <v>0.22935779816513763</v>
      </c>
      <c r="N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</row>
    <row r="56" spans="1:29" s="10" customFormat="1" ht="16.5" customHeight="1" x14ac:dyDescent="0.3">
      <c r="A56" s="3"/>
      <c r="B56" s="29" t="s">
        <v>53</v>
      </c>
      <c r="C56" s="19">
        <v>6.9767441860465115E-2</v>
      </c>
      <c r="D56" s="19">
        <v>7.3394495412844041E-2</v>
      </c>
      <c r="E56" s="19">
        <v>0.11467889908256881</v>
      </c>
      <c r="F56" s="19">
        <v>0.12385321100917432</v>
      </c>
      <c r="G56" s="19">
        <v>3.2110091743119268E-2</v>
      </c>
      <c r="H56" s="19">
        <v>2.7522935779816515E-2</v>
      </c>
      <c r="I56" s="19">
        <v>0.18433179723502305</v>
      </c>
      <c r="J56" s="19">
        <v>0.37962962962962965</v>
      </c>
      <c r="K56" s="19">
        <v>0.35321100917431192</v>
      </c>
      <c r="L56" s="19">
        <v>0.33486238532110091</v>
      </c>
    </row>
    <row r="57" spans="1:29" s="10" customFormat="1" ht="16.5" customHeight="1" x14ac:dyDescent="0.3">
      <c r="A57" s="3"/>
      <c r="B57" s="29" t="s">
        <v>54</v>
      </c>
      <c r="C57" s="50">
        <v>0.22790697674418606</v>
      </c>
      <c r="D57" s="50">
        <v>4.5871559633027525E-2</v>
      </c>
      <c r="E57" s="50">
        <v>0.52752293577981646</v>
      </c>
      <c r="F57" s="50">
        <v>0.42201834862385323</v>
      </c>
      <c r="G57" s="50">
        <v>3.669724770642202E-2</v>
      </c>
      <c r="H57" s="50">
        <v>0.12844036697247707</v>
      </c>
      <c r="I57" s="50">
        <v>0.32258064516129031</v>
      </c>
      <c r="J57" s="50">
        <v>0.2638888888888889</v>
      </c>
      <c r="K57" s="50">
        <v>0.20183486238532111</v>
      </c>
      <c r="L57" s="50">
        <v>0.30733944954128439</v>
      </c>
      <c r="AC57"/>
    </row>
    <row r="58" spans="1:29" s="8" customFormat="1" ht="16.5" customHeight="1" x14ac:dyDescent="0.3">
      <c r="A58" s="3"/>
      <c r="B58" s="29" t="s">
        <v>55</v>
      </c>
      <c r="C58" s="19">
        <v>0.30697674418604654</v>
      </c>
      <c r="D58" s="19">
        <v>0.16513761467889909</v>
      </c>
      <c r="E58" s="19">
        <v>0.16513761467889909</v>
      </c>
      <c r="F58" s="19">
        <v>0.20642201834862386</v>
      </c>
      <c r="G58" s="19">
        <v>0.16972477064220184</v>
      </c>
      <c r="H58" s="19">
        <v>0.29357798165137616</v>
      </c>
      <c r="I58" s="19">
        <v>0.26267281105990781</v>
      </c>
      <c r="J58" s="19">
        <v>8.7962962962962965E-2</v>
      </c>
      <c r="K58" s="19">
        <v>3.669724770642202E-2</v>
      </c>
      <c r="L58" s="19">
        <v>7.3394495412844041E-2</v>
      </c>
      <c r="N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/>
    </row>
    <row r="59" spans="1:29" s="8" customFormat="1" ht="16.5" customHeight="1" x14ac:dyDescent="0.3">
      <c r="A59" s="4"/>
      <c r="B59" s="30" t="s">
        <v>56</v>
      </c>
      <c r="C59" s="40">
        <v>0.36744186046511629</v>
      </c>
      <c r="D59" s="40">
        <v>0.6834862385321101</v>
      </c>
      <c r="E59" s="40">
        <v>0.15137614678899083</v>
      </c>
      <c r="F59" s="40">
        <v>0.1743119266055046</v>
      </c>
      <c r="G59" s="40">
        <v>0.74770642201834858</v>
      </c>
      <c r="H59" s="40">
        <v>0.54128440366972475</v>
      </c>
      <c r="I59" s="40">
        <v>0.17511520737327188</v>
      </c>
      <c r="J59" s="40">
        <v>0.10185185185185185</v>
      </c>
      <c r="K59" s="40">
        <v>3.669724770642202E-2</v>
      </c>
      <c r="L59" s="40">
        <v>5.5045871559633031E-2</v>
      </c>
      <c r="N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/>
    </row>
    <row r="60" spans="1:29" s="10" customFormat="1" ht="69" x14ac:dyDescent="0.3">
      <c r="A60" s="5"/>
      <c r="B60" s="31" t="s">
        <v>755</v>
      </c>
      <c r="C60" s="66" t="s">
        <v>57</v>
      </c>
      <c r="D60" s="66" t="s">
        <v>58</v>
      </c>
      <c r="E60" s="66" t="s">
        <v>59</v>
      </c>
      <c r="F60" s="66" t="s">
        <v>60</v>
      </c>
      <c r="G60" s="66" t="s">
        <v>61</v>
      </c>
      <c r="H60" s="66" t="s">
        <v>62</v>
      </c>
      <c r="I60" s="66" t="s">
        <v>63</v>
      </c>
      <c r="J60" s="66" t="s">
        <v>64</v>
      </c>
      <c r="K60" s="66" t="s">
        <v>65</v>
      </c>
      <c r="L60" s="66" t="s">
        <v>66</v>
      </c>
      <c r="N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</row>
    <row r="61" spans="1:29" s="10" customFormat="1" ht="16.5" customHeight="1" x14ac:dyDescent="0.3">
      <c r="A61" s="3"/>
      <c r="B61" s="29" t="s">
        <v>52</v>
      </c>
      <c r="C61" s="19">
        <v>2.5510204081632654E-2</v>
      </c>
      <c r="D61" s="19">
        <v>3.015075376884422E-2</v>
      </c>
      <c r="E61" s="19">
        <v>4.5226130653266333E-2</v>
      </c>
      <c r="F61" s="19">
        <v>8.0402010050251257E-2</v>
      </c>
      <c r="G61" s="19">
        <v>1.507537688442211E-2</v>
      </c>
      <c r="H61" s="19">
        <v>1.0050251256281407E-2</v>
      </c>
      <c r="I61" s="19">
        <v>5.5555555555555552E-2</v>
      </c>
      <c r="J61" s="19">
        <v>0.15736040609137056</v>
      </c>
      <c r="K61" s="19">
        <v>0.36683417085427134</v>
      </c>
      <c r="L61" s="19">
        <v>0.22613065326633167</v>
      </c>
      <c r="N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</row>
    <row r="62" spans="1:29" s="10" customFormat="1" ht="16.5" customHeight="1" x14ac:dyDescent="0.3">
      <c r="A62" s="3"/>
      <c r="B62" s="29" t="s">
        <v>53</v>
      </c>
      <c r="C62" s="19">
        <v>7.1428571428571425E-2</v>
      </c>
      <c r="D62" s="19">
        <v>8.0402010050251257E-2</v>
      </c>
      <c r="E62" s="19">
        <v>0.11055276381909548</v>
      </c>
      <c r="F62" s="19">
        <v>0.12562814070351758</v>
      </c>
      <c r="G62" s="19">
        <v>3.5175879396984924E-2</v>
      </c>
      <c r="H62" s="19">
        <v>3.015075376884422E-2</v>
      </c>
      <c r="I62" s="19">
        <v>0.18686868686868688</v>
      </c>
      <c r="J62" s="19">
        <v>0.38071065989847713</v>
      </c>
      <c r="K62" s="19">
        <v>0.35678391959798994</v>
      </c>
      <c r="L62" s="19">
        <v>0.34170854271356782</v>
      </c>
    </row>
    <row r="63" spans="1:29" s="10" customFormat="1" ht="16.5" customHeight="1" x14ac:dyDescent="0.3">
      <c r="A63" s="3"/>
      <c r="B63" s="29" t="s">
        <v>54</v>
      </c>
      <c r="C63" s="50">
        <v>0.23469387755102042</v>
      </c>
      <c r="D63" s="50">
        <v>5.0251256281407038E-2</v>
      </c>
      <c r="E63" s="50">
        <v>0.542713567839196</v>
      </c>
      <c r="F63" s="50">
        <v>0.40703517587939697</v>
      </c>
      <c r="G63" s="50">
        <v>4.0201005025125629E-2</v>
      </c>
      <c r="H63" s="50">
        <v>0.1407035175879397</v>
      </c>
      <c r="I63" s="50">
        <v>0.32828282828282829</v>
      </c>
      <c r="J63" s="50">
        <v>0.27918781725888325</v>
      </c>
      <c r="K63" s="50">
        <v>0.21105527638190955</v>
      </c>
      <c r="L63" s="50">
        <v>0.30653266331658291</v>
      </c>
      <c r="AC63"/>
    </row>
    <row r="64" spans="1:29" s="8" customFormat="1" ht="16.5" customHeight="1" x14ac:dyDescent="0.3">
      <c r="A64" s="3"/>
      <c r="B64" s="29" t="s">
        <v>55</v>
      </c>
      <c r="C64" s="19">
        <v>0.30612244897959184</v>
      </c>
      <c r="D64" s="19">
        <v>0.17085427135678391</v>
      </c>
      <c r="E64" s="19">
        <v>0.16080402010050251</v>
      </c>
      <c r="F64" s="19">
        <v>0.21105527638190955</v>
      </c>
      <c r="G64" s="19">
        <v>0.17587939698492464</v>
      </c>
      <c r="H64" s="19">
        <v>0.29648241206030151</v>
      </c>
      <c r="I64" s="19">
        <v>0.25757575757575757</v>
      </c>
      <c r="J64" s="19">
        <v>8.1218274111675121E-2</v>
      </c>
      <c r="K64" s="19">
        <v>2.5125628140703519E-2</v>
      </c>
      <c r="L64" s="19">
        <v>7.0351758793969849E-2</v>
      </c>
      <c r="N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/>
    </row>
    <row r="65" spans="1:29" s="8" customFormat="1" ht="16.5" customHeight="1" x14ac:dyDescent="0.3">
      <c r="A65" s="4"/>
      <c r="B65" s="30" t="s">
        <v>56</v>
      </c>
      <c r="C65" s="40">
        <v>0.36224489795918369</v>
      </c>
      <c r="D65" s="40">
        <v>0.66834170854271358</v>
      </c>
      <c r="E65" s="40">
        <v>0.1407035175879397</v>
      </c>
      <c r="F65" s="40">
        <v>0.17587939698492464</v>
      </c>
      <c r="G65" s="40">
        <v>0.73366834170854267</v>
      </c>
      <c r="H65" s="40">
        <v>0.52261306532663321</v>
      </c>
      <c r="I65" s="40">
        <v>0.17171717171717171</v>
      </c>
      <c r="J65" s="40">
        <v>0.10152284263959391</v>
      </c>
      <c r="K65" s="40">
        <v>4.0201005025125629E-2</v>
      </c>
      <c r="L65" s="40">
        <v>5.5276381909547742E-2</v>
      </c>
      <c r="N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/>
    </row>
    <row r="66" spans="1:29" s="10" customFormat="1" ht="69" x14ac:dyDescent="0.3">
      <c r="A66" s="5"/>
      <c r="B66" s="31" t="s">
        <v>149</v>
      </c>
      <c r="C66" s="66" t="s">
        <v>57</v>
      </c>
      <c r="D66" s="66" t="s">
        <v>58</v>
      </c>
      <c r="E66" s="66" t="s">
        <v>59</v>
      </c>
      <c r="F66" s="66" t="s">
        <v>60</v>
      </c>
      <c r="G66" s="66" t="s">
        <v>61</v>
      </c>
      <c r="H66" s="66" t="s">
        <v>62</v>
      </c>
      <c r="I66" s="66" t="s">
        <v>63</v>
      </c>
      <c r="J66" s="66" t="s">
        <v>64</v>
      </c>
      <c r="K66" s="66" t="s">
        <v>65</v>
      </c>
      <c r="L66" s="66" t="s">
        <v>66</v>
      </c>
      <c r="N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</row>
    <row r="67" spans="1:29" s="10" customFormat="1" ht="16.5" customHeight="1" x14ac:dyDescent="0.3">
      <c r="A67" s="3"/>
      <c r="B67" s="29" t="s">
        <v>52</v>
      </c>
      <c r="C67" s="19">
        <v>4.1584158415841586E-2</v>
      </c>
      <c r="D67" s="19">
        <v>5.1741293532338306E-2</v>
      </c>
      <c r="E67" s="19">
        <v>4.9554013875123884E-2</v>
      </c>
      <c r="F67" s="19">
        <v>5.1638530287984111E-2</v>
      </c>
      <c r="G67" s="19">
        <v>2.0833333333333332E-2</v>
      </c>
      <c r="H67" s="19">
        <v>1.3875123885034688E-2</v>
      </c>
      <c r="I67" s="19">
        <v>7.9365079365079361E-2</v>
      </c>
      <c r="J67" s="19">
        <v>0.20638085742771686</v>
      </c>
      <c r="K67" s="19">
        <v>0.40792079207920789</v>
      </c>
      <c r="L67" s="19">
        <v>0.22388059701492538</v>
      </c>
      <c r="N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</row>
    <row r="68" spans="1:29" s="10" customFormat="1" ht="16.5" customHeight="1" x14ac:dyDescent="0.3">
      <c r="A68" s="3"/>
      <c r="B68" s="29" t="s">
        <v>53</v>
      </c>
      <c r="C68" s="19">
        <v>9.0099009900990096E-2</v>
      </c>
      <c r="D68" s="19">
        <v>5.7711442786069649E-2</v>
      </c>
      <c r="E68" s="19">
        <v>0.13379583746283449</v>
      </c>
      <c r="F68" s="19">
        <v>0.12313803376365443</v>
      </c>
      <c r="G68" s="19">
        <v>3.4722222222222224E-2</v>
      </c>
      <c r="H68" s="19">
        <v>2.6759167492566897E-2</v>
      </c>
      <c r="I68" s="19">
        <v>0.23710317460317459</v>
      </c>
      <c r="J68" s="19">
        <v>0.39980059820538383</v>
      </c>
      <c r="K68" s="19">
        <v>0.37821782178217822</v>
      </c>
      <c r="L68" s="19">
        <v>0.37512437810945276</v>
      </c>
    </row>
    <row r="69" spans="1:29" s="10" customFormat="1" ht="16.5" customHeight="1" x14ac:dyDescent="0.3">
      <c r="A69" s="3"/>
      <c r="B69" s="29" t="s">
        <v>54</v>
      </c>
      <c r="C69" s="50">
        <v>0.24158415841584158</v>
      </c>
      <c r="D69" s="50">
        <v>6.6666666666666666E-2</v>
      </c>
      <c r="E69" s="50">
        <v>0.57185332011892964</v>
      </c>
      <c r="F69" s="50">
        <v>0.45382323733862961</v>
      </c>
      <c r="G69" s="50">
        <v>6.6468253968253968E-2</v>
      </c>
      <c r="H69" s="50">
        <v>0.20019821605550051</v>
      </c>
      <c r="I69" s="50">
        <v>0.31646825396825395</v>
      </c>
      <c r="J69" s="50">
        <v>0.23629112662013957</v>
      </c>
      <c r="K69" s="50">
        <v>0.13168316831683169</v>
      </c>
      <c r="L69" s="50">
        <v>0.26069651741293531</v>
      </c>
      <c r="AC69"/>
    </row>
    <row r="70" spans="1:29" s="8" customFormat="1" ht="16.5" customHeight="1" x14ac:dyDescent="0.3">
      <c r="A70" s="3"/>
      <c r="B70" s="29" t="s">
        <v>55</v>
      </c>
      <c r="C70" s="19">
        <v>0.31485148514851485</v>
      </c>
      <c r="D70" s="19">
        <v>0.22388059701492538</v>
      </c>
      <c r="E70" s="19">
        <v>0.14073339940535184</v>
      </c>
      <c r="F70" s="19">
        <v>0.22641509433962265</v>
      </c>
      <c r="G70" s="19">
        <v>0.25595238095238093</v>
      </c>
      <c r="H70" s="19">
        <v>0.31417244796828542</v>
      </c>
      <c r="I70" s="19">
        <v>0.2013888888888889</v>
      </c>
      <c r="J70" s="19">
        <v>8.0757726819541381E-2</v>
      </c>
      <c r="K70" s="19">
        <v>4.4554455445544552E-2</v>
      </c>
      <c r="L70" s="19">
        <v>7.0646766169154232E-2</v>
      </c>
      <c r="N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/>
    </row>
    <row r="71" spans="1:29" s="8" customFormat="1" ht="16.5" customHeight="1" x14ac:dyDescent="0.3">
      <c r="A71" s="4"/>
      <c r="B71" s="30" t="s">
        <v>56</v>
      </c>
      <c r="C71" s="40">
        <v>0.31188118811881188</v>
      </c>
      <c r="D71" s="40">
        <v>0.6</v>
      </c>
      <c r="E71" s="40">
        <v>0.10406342913776016</v>
      </c>
      <c r="F71" s="40">
        <v>0.14498510427010924</v>
      </c>
      <c r="G71" s="40">
        <v>0.62202380952380953</v>
      </c>
      <c r="H71" s="40">
        <v>0.4449950445986125</v>
      </c>
      <c r="I71" s="40">
        <v>0.16567460317460317</v>
      </c>
      <c r="J71" s="40">
        <v>7.6769690927218345E-2</v>
      </c>
      <c r="K71" s="40">
        <v>3.7623762376237622E-2</v>
      </c>
      <c r="L71" s="40">
        <v>6.965174129353234E-2</v>
      </c>
      <c r="N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/>
    </row>
    <row r="72" spans="1:29" s="8" customFormat="1" ht="16.5" customHeight="1" x14ac:dyDescent="0.3">
      <c r="A72" s="69"/>
      <c r="B72" s="70"/>
      <c r="C72" s="50"/>
      <c r="D72" s="50"/>
      <c r="E72" s="50"/>
      <c r="F72" s="50"/>
      <c r="G72" s="50"/>
      <c r="H72" s="50"/>
      <c r="I72" s="50"/>
      <c r="J72" s="50"/>
      <c r="K72" s="50"/>
      <c r="L72" s="50"/>
      <c r="N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/>
    </row>
    <row r="74" spans="1:29" s="8" customFormat="1" ht="35.25" customHeight="1" x14ac:dyDescent="0.3">
      <c r="A74" s="179" t="s">
        <v>730</v>
      </c>
      <c r="B74" s="179"/>
      <c r="C74" s="179"/>
      <c r="D74" s="179"/>
      <c r="E74" s="179"/>
      <c r="F74" s="179"/>
      <c r="G74" s="179"/>
      <c r="H74" s="179"/>
      <c r="I74" s="179"/>
      <c r="J74" s="179"/>
    </row>
    <row r="75" spans="1:29" s="8" customFormat="1" ht="30.75" customHeight="1" x14ac:dyDescent="0.3">
      <c r="A75" s="59"/>
      <c r="B75" s="7"/>
      <c r="C75" s="171" t="s">
        <v>150</v>
      </c>
      <c r="D75" s="171"/>
      <c r="E75" s="171" t="s">
        <v>80</v>
      </c>
      <c r="F75" s="171"/>
      <c r="G75" s="171" t="s">
        <v>756</v>
      </c>
      <c r="H75" s="171"/>
      <c r="I75" s="171" t="s">
        <v>151</v>
      </c>
      <c r="J75" s="171"/>
    </row>
    <row r="76" spans="1:29" s="8" customFormat="1" ht="21.75" customHeight="1" x14ac:dyDescent="0.3">
      <c r="A76" s="59"/>
      <c r="B76" s="31" t="s">
        <v>1</v>
      </c>
      <c r="C76" s="7" t="s">
        <v>2</v>
      </c>
      <c r="D76" s="7" t="s">
        <v>3</v>
      </c>
      <c r="E76" s="7" t="s">
        <v>2</v>
      </c>
      <c r="F76" s="7" t="s">
        <v>3</v>
      </c>
      <c r="G76" s="7" t="s">
        <v>2</v>
      </c>
      <c r="H76" s="7" t="s">
        <v>3</v>
      </c>
      <c r="I76" s="7" t="s">
        <v>2</v>
      </c>
      <c r="J76" s="7" t="s">
        <v>3</v>
      </c>
    </row>
    <row r="77" spans="1:29" s="8" customFormat="1" x14ac:dyDescent="0.3">
      <c r="A77" s="3"/>
      <c r="B77" s="29" t="s">
        <v>69</v>
      </c>
      <c r="C77" s="34">
        <v>4</v>
      </c>
      <c r="D77" s="35">
        <v>3.2733224222585926E-3</v>
      </c>
      <c r="E77" s="34">
        <v>1</v>
      </c>
      <c r="F77" s="35">
        <v>4.5662100456621002E-3</v>
      </c>
      <c r="G77" s="36">
        <v>1</v>
      </c>
      <c r="H77" s="35">
        <v>5.0000000000000001E-3</v>
      </c>
      <c r="I77" s="36">
        <v>3</v>
      </c>
      <c r="J77" s="37">
        <v>2.9910269192422734E-3</v>
      </c>
    </row>
    <row r="78" spans="1:29" s="8" customFormat="1" ht="15" customHeight="1" x14ac:dyDescent="0.3">
      <c r="A78" s="3"/>
      <c r="B78" s="29" t="s">
        <v>70</v>
      </c>
      <c r="C78" s="34">
        <v>35</v>
      </c>
      <c r="D78" s="35">
        <v>2.8641571194762683E-2</v>
      </c>
      <c r="E78" s="34">
        <v>9</v>
      </c>
      <c r="F78" s="35">
        <v>4.1095890410958902E-2</v>
      </c>
      <c r="G78" s="36">
        <v>9</v>
      </c>
      <c r="H78" s="35">
        <v>4.4999999999999998E-2</v>
      </c>
      <c r="I78" s="36">
        <v>26</v>
      </c>
      <c r="J78" s="37">
        <v>2.5922233300099701E-2</v>
      </c>
    </row>
    <row r="79" spans="1:29" x14ac:dyDescent="0.3">
      <c r="B79" s="8" t="s">
        <v>71</v>
      </c>
      <c r="C79">
        <v>115</v>
      </c>
      <c r="D79" s="68">
        <v>9.4108019639934537E-2</v>
      </c>
      <c r="E79">
        <v>12</v>
      </c>
      <c r="F79" s="68">
        <v>5.4794520547945202E-2</v>
      </c>
      <c r="G79">
        <v>10</v>
      </c>
      <c r="H79" s="68">
        <v>0.05</v>
      </c>
      <c r="I79">
        <v>103</v>
      </c>
      <c r="J79" s="68">
        <v>0.10269192422731804</v>
      </c>
    </row>
    <row r="80" spans="1:29" x14ac:dyDescent="0.3">
      <c r="B80" s="8" t="s">
        <v>72</v>
      </c>
      <c r="C80">
        <v>503</v>
      </c>
      <c r="D80" s="68">
        <v>0.411620294599018</v>
      </c>
      <c r="E80">
        <v>60</v>
      </c>
      <c r="F80" s="68">
        <v>0.27397260273972601</v>
      </c>
      <c r="G80">
        <v>53</v>
      </c>
      <c r="H80" s="68">
        <v>0.26500000000000001</v>
      </c>
      <c r="I80">
        <v>443</v>
      </c>
      <c r="J80" s="68">
        <v>0.44167497507477566</v>
      </c>
    </row>
    <row r="81" spans="1:28" x14ac:dyDescent="0.3">
      <c r="A81" s="139"/>
      <c r="B81" s="144" t="s">
        <v>73</v>
      </c>
      <c r="C81" s="139">
        <v>565</v>
      </c>
      <c r="D81" s="168">
        <v>0.4623567921440262</v>
      </c>
      <c r="E81" s="139">
        <v>137</v>
      </c>
      <c r="F81" s="168">
        <v>0.62557077625570778</v>
      </c>
      <c r="G81" s="139">
        <v>127</v>
      </c>
      <c r="H81" s="168">
        <v>0.63500000000000001</v>
      </c>
      <c r="I81" s="139">
        <v>428</v>
      </c>
      <c r="J81" s="168">
        <v>0.42671984047856432</v>
      </c>
    </row>
    <row r="82" spans="1:28" x14ac:dyDescent="0.3">
      <c r="D82" s="68"/>
      <c r="F82" s="68"/>
      <c r="H82" s="68"/>
      <c r="J82" s="68"/>
    </row>
    <row r="84" spans="1:28" s="8" customFormat="1" ht="15.75" customHeight="1" x14ac:dyDescent="0.3">
      <c r="A84" s="179" t="s">
        <v>731</v>
      </c>
      <c r="B84" s="179"/>
      <c r="C84" s="179"/>
      <c r="D84" s="179"/>
      <c r="E84" s="179"/>
      <c r="F84" s="179"/>
      <c r="G84" s="179"/>
      <c r="H84" s="179"/>
      <c r="I84" s="179"/>
      <c r="J84" s="179"/>
    </row>
    <row r="85" spans="1:28" s="8" customFormat="1" ht="30.75" customHeight="1" x14ac:dyDescent="0.3">
      <c r="A85" s="59"/>
      <c r="B85" s="7"/>
      <c r="C85" s="171" t="s">
        <v>152</v>
      </c>
      <c r="D85" s="171"/>
      <c r="E85" s="171" t="s">
        <v>78</v>
      </c>
      <c r="F85" s="171"/>
      <c r="G85" s="171" t="s">
        <v>757</v>
      </c>
      <c r="H85" s="171"/>
      <c r="I85" s="171" t="s">
        <v>79</v>
      </c>
      <c r="J85" s="171"/>
    </row>
    <row r="86" spans="1:28" s="8" customFormat="1" ht="21.75" customHeight="1" x14ac:dyDescent="0.3">
      <c r="A86" s="59"/>
      <c r="B86" s="31" t="s">
        <v>1</v>
      </c>
      <c r="C86" s="7" t="s">
        <v>2</v>
      </c>
      <c r="D86" s="7" t="s">
        <v>3</v>
      </c>
      <c r="E86" s="7" t="s">
        <v>2</v>
      </c>
      <c r="F86" s="7" t="s">
        <v>3</v>
      </c>
      <c r="G86" s="7" t="s">
        <v>2</v>
      </c>
      <c r="H86" s="7" t="s">
        <v>3</v>
      </c>
      <c r="I86" s="7" t="s">
        <v>2</v>
      </c>
      <c r="J86" s="7" t="s">
        <v>3</v>
      </c>
    </row>
    <row r="87" spans="1:28" s="8" customFormat="1" x14ac:dyDescent="0.3">
      <c r="A87" s="3"/>
      <c r="B87" s="29" t="s">
        <v>74</v>
      </c>
      <c r="C87" s="34">
        <v>590</v>
      </c>
      <c r="D87" s="35">
        <v>0.48599670510708404</v>
      </c>
      <c r="E87" s="34">
        <v>98</v>
      </c>
      <c r="F87" s="35">
        <v>0.45161290322580644</v>
      </c>
      <c r="G87" s="36">
        <v>94</v>
      </c>
      <c r="H87" s="35">
        <v>0.47474747474747475</v>
      </c>
      <c r="I87" s="36">
        <v>492</v>
      </c>
      <c r="J87" s="37">
        <v>0.4934804413239719</v>
      </c>
    </row>
    <row r="88" spans="1:28" s="8" customFormat="1" ht="15" customHeight="1" x14ac:dyDescent="0.3">
      <c r="A88" s="3"/>
      <c r="B88" s="29" t="s">
        <v>75</v>
      </c>
      <c r="C88" s="34">
        <v>241</v>
      </c>
      <c r="D88" s="35">
        <v>0.19851729818780889</v>
      </c>
      <c r="E88" s="34">
        <v>36</v>
      </c>
      <c r="F88" s="35">
        <v>0.16589861751152074</v>
      </c>
      <c r="G88" s="36">
        <v>34</v>
      </c>
      <c r="H88" s="35">
        <v>0.17171717171717171</v>
      </c>
      <c r="I88" s="36">
        <v>205</v>
      </c>
      <c r="J88" s="37">
        <v>0.20561685055165496</v>
      </c>
    </row>
    <row r="89" spans="1:28" ht="28.8" x14ac:dyDescent="0.3">
      <c r="B89" s="8" t="s">
        <v>76</v>
      </c>
      <c r="C89">
        <v>208</v>
      </c>
      <c r="D89" s="68">
        <v>0.17133443163097201</v>
      </c>
      <c r="E89">
        <v>44</v>
      </c>
      <c r="F89" s="68">
        <v>0.20276497695852536</v>
      </c>
      <c r="G89">
        <v>36</v>
      </c>
      <c r="H89" s="68">
        <v>0.18181818181818182</v>
      </c>
      <c r="I89">
        <v>164</v>
      </c>
      <c r="J89" s="68">
        <v>0.16449348044132397</v>
      </c>
    </row>
    <row r="90" spans="1:28" x14ac:dyDescent="0.3">
      <c r="A90" s="139"/>
      <c r="B90" s="144" t="s">
        <v>77</v>
      </c>
      <c r="C90" s="139">
        <v>175</v>
      </c>
      <c r="D90" s="168">
        <v>0.1441515650741351</v>
      </c>
      <c r="E90" s="139">
        <v>39</v>
      </c>
      <c r="F90" s="168">
        <v>0.17972350230414746</v>
      </c>
      <c r="G90" s="139">
        <v>34</v>
      </c>
      <c r="H90" s="168">
        <v>0.17171717171717171</v>
      </c>
      <c r="I90" s="139">
        <v>136</v>
      </c>
      <c r="J90" s="168">
        <v>0.13640922768304914</v>
      </c>
    </row>
    <row r="93" spans="1:28" ht="15.6" x14ac:dyDescent="0.3">
      <c r="A93" s="175" t="s">
        <v>761</v>
      </c>
      <c r="B93" s="175"/>
      <c r="C93" s="175"/>
      <c r="D93" s="175"/>
      <c r="E93" s="175"/>
      <c r="F93" s="175"/>
      <c r="G93" s="175"/>
      <c r="H93" s="175"/>
      <c r="I93" s="175"/>
      <c r="J93" s="175"/>
      <c r="K93" s="175"/>
      <c r="L93" s="175"/>
      <c r="M93" s="175"/>
      <c r="N93" s="175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  <c r="AA93" s="10"/>
      <c r="AB93" s="10"/>
    </row>
    <row r="94" spans="1:28" s="10" customFormat="1" x14ac:dyDescent="0.3">
      <c r="A94" s="5"/>
      <c r="B94" s="7"/>
      <c r="C94" s="174" t="s">
        <v>374</v>
      </c>
      <c r="D94" s="174"/>
      <c r="E94" s="174"/>
      <c r="F94" s="174" t="s">
        <v>67</v>
      </c>
      <c r="G94" s="174"/>
      <c r="H94" s="174"/>
      <c r="I94" s="174" t="s">
        <v>758</v>
      </c>
      <c r="J94" s="174"/>
      <c r="K94" s="174"/>
      <c r="L94" s="174" t="s">
        <v>375</v>
      </c>
      <c r="M94" s="174"/>
      <c r="N94" s="174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</row>
    <row r="95" spans="1:28" s="10" customFormat="1" x14ac:dyDescent="0.3">
      <c r="A95" s="5"/>
      <c r="B95" s="31" t="s">
        <v>1</v>
      </c>
      <c r="C95" s="6" t="s">
        <v>34</v>
      </c>
      <c r="D95" s="6" t="s">
        <v>2</v>
      </c>
      <c r="E95" s="6" t="s">
        <v>3</v>
      </c>
      <c r="F95" s="6" t="s">
        <v>34</v>
      </c>
      <c r="G95" s="6" t="s">
        <v>2</v>
      </c>
      <c r="H95" s="6" t="s">
        <v>3</v>
      </c>
      <c r="I95" s="6" t="s">
        <v>34</v>
      </c>
      <c r="J95" s="6" t="s">
        <v>2</v>
      </c>
      <c r="K95" s="6" t="s">
        <v>3</v>
      </c>
      <c r="L95" s="6" t="s">
        <v>34</v>
      </c>
      <c r="M95" s="6" t="s">
        <v>2</v>
      </c>
      <c r="N95" s="6" t="s">
        <v>3</v>
      </c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</row>
    <row r="96" spans="1:28" s="10" customFormat="1" ht="16.5" customHeight="1" x14ac:dyDescent="0.3">
      <c r="A96" s="1"/>
      <c r="B96" s="13" t="s">
        <v>81</v>
      </c>
      <c r="C96" s="15">
        <v>4</v>
      </c>
      <c r="D96" s="15">
        <v>545</v>
      </c>
      <c r="E96" s="19">
        <v>0.13082093134901585</v>
      </c>
      <c r="F96" s="15">
        <v>6</v>
      </c>
      <c r="G96" s="15">
        <v>82</v>
      </c>
      <c r="H96" s="19">
        <v>0.11096075778078485</v>
      </c>
      <c r="I96" s="15">
        <v>6</v>
      </c>
      <c r="J96" s="15">
        <v>75</v>
      </c>
      <c r="K96" s="19">
        <v>0.1122754491017964</v>
      </c>
      <c r="L96" s="15">
        <v>3</v>
      </c>
      <c r="M96" s="15">
        <v>463</v>
      </c>
      <c r="N96" s="19">
        <v>0.13510358914502479</v>
      </c>
    </row>
    <row r="97" spans="1:28" s="10" customFormat="1" ht="16.5" customHeight="1" x14ac:dyDescent="0.3">
      <c r="A97" s="1"/>
      <c r="B97" s="13" t="s">
        <v>82</v>
      </c>
      <c r="C97" s="15">
        <v>6</v>
      </c>
      <c r="D97" s="15">
        <v>478</v>
      </c>
      <c r="E97" s="19">
        <v>0.11473835813730197</v>
      </c>
      <c r="F97" s="15">
        <v>4</v>
      </c>
      <c r="G97" s="15">
        <v>92</v>
      </c>
      <c r="H97" s="19">
        <v>0.12449255751014884</v>
      </c>
      <c r="I97" s="15">
        <v>3</v>
      </c>
      <c r="J97" s="15">
        <v>83</v>
      </c>
      <c r="K97" s="19">
        <v>0.12425149700598802</v>
      </c>
      <c r="L97" s="15">
        <v>6</v>
      </c>
      <c r="M97" s="15">
        <v>386</v>
      </c>
      <c r="N97" s="19">
        <v>0.11263495768894076</v>
      </c>
    </row>
    <row r="98" spans="1:28" s="10" customFormat="1" ht="16.5" customHeight="1" x14ac:dyDescent="0.3">
      <c r="A98" s="1"/>
      <c r="B98" s="13" t="s">
        <v>83</v>
      </c>
      <c r="C98" s="49">
        <v>5</v>
      </c>
      <c r="D98" s="49">
        <v>484</v>
      </c>
      <c r="E98" s="50">
        <v>0.11617858857417186</v>
      </c>
      <c r="F98" s="49">
        <v>5</v>
      </c>
      <c r="G98" s="49">
        <v>87</v>
      </c>
      <c r="H98" s="50">
        <v>0.11772665764546685</v>
      </c>
      <c r="I98" s="49">
        <v>5</v>
      </c>
      <c r="J98" s="49">
        <v>81</v>
      </c>
      <c r="K98" s="50">
        <v>0.12125748502994012</v>
      </c>
      <c r="L98" s="49">
        <v>5</v>
      </c>
      <c r="M98" s="49">
        <v>397</v>
      </c>
      <c r="N98" s="50">
        <v>0.11584476218266705</v>
      </c>
    </row>
    <row r="99" spans="1:28" s="10" customFormat="1" ht="16.5" customHeight="1" x14ac:dyDescent="0.3">
      <c r="A99" s="1"/>
      <c r="B99" s="13" t="s">
        <v>84</v>
      </c>
      <c r="C99" s="15">
        <v>9</v>
      </c>
      <c r="D99" s="15">
        <v>188</v>
      </c>
      <c r="E99" s="19">
        <v>4.512722035525684E-2</v>
      </c>
      <c r="F99" s="15">
        <v>8</v>
      </c>
      <c r="G99" s="15">
        <v>42</v>
      </c>
      <c r="H99" s="19">
        <v>5.6833558863328824E-2</v>
      </c>
      <c r="I99" s="15">
        <v>8</v>
      </c>
      <c r="J99" s="15">
        <v>36</v>
      </c>
      <c r="K99" s="19">
        <v>5.3892215568862277E-2</v>
      </c>
      <c r="L99" s="15">
        <v>9</v>
      </c>
      <c r="M99" s="15">
        <v>146</v>
      </c>
      <c r="N99" s="19">
        <v>4.2602859644003503E-2</v>
      </c>
    </row>
    <row r="100" spans="1:28" s="10" customFormat="1" ht="16.5" customHeight="1" x14ac:dyDescent="0.3">
      <c r="A100" s="1"/>
      <c r="B100" s="13" t="s">
        <v>85</v>
      </c>
      <c r="C100" s="15">
        <v>8</v>
      </c>
      <c r="D100" s="15">
        <v>220</v>
      </c>
      <c r="E100" s="19">
        <v>5.2808449351896304E-2</v>
      </c>
      <c r="F100" s="15">
        <v>9</v>
      </c>
      <c r="G100" s="15">
        <v>36</v>
      </c>
      <c r="H100" s="19">
        <v>4.8714479025710418E-2</v>
      </c>
      <c r="I100" s="15">
        <v>9</v>
      </c>
      <c r="J100" s="15">
        <v>33</v>
      </c>
      <c r="K100" s="19">
        <v>4.940119760479042E-2</v>
      </c>
      <c r="L100" s="15">
        <v>8</v>
      </c>
      <c r="M100" s="15">
        <v>184</v>
      </c>
      <c r="N100" s="19">
        <v>5.3691275167785234E-2</v>
      </c>
    </row>
    <row r="101" spans="1:28" s="10" customFormat="1" ht="16.5" customHeight="1" x14ac:dyDescent="0.3">
      <c r="A101" s="1"/>
      <c r="B101" s="13" t="s">
        <v>86</v>
      </c>
      <c r="C101" s="15">
        <v>1</v>
      </c>
      <c r="D101" s="15">
        <v>637</v>
      </c>
      <c r="E101" s="19">
        <v>0.15290446471435429</v>
      </c>
      <c r="F101" s="15">
        <v>1</v>
      </c>
      <c r="G101" s="15">
        <v>108</v>
      </c>
      <c r="H101" s="19">
        <v>0.14614343707713126</v>
      </c>
      <c r="I101" s="15">
        <v>1</v>
      </c>
      <c r="J101" s="15">
        <v>101</v>
      </c>
      <c r="K101" s="19">
        <v>0.15119760479041916</v>
      </c>
      <c r="L101" s="15">
        <v>1</v>
      </c>
      <c r="M101" s="15">
        <v>529</v>
      </c>
      <c r="N101" s="19">
        <v>0.15436241610738255</v>
      </c>
    </row>
    <row r="102" spans="1:28" s="10" customFormat="1" ht="16.5" customHeight="1" x14ac:dyDescent="0.3">
      <c r="A102" s="1"/>
      <c r="B102" s="13" t="s">
        <v>87</v>
      </c>
      <c r="C102" s="15">
        <v>3</v>
      </c>
      <c r="D102" s="15">
        <v>552</v>
      </c>
      <c r="E102" s="19">
        <v>0.13250120019203074</v>
      </c>
      <c r="F102" s="15">
        <v>3</v>
      </c>
      <c r="G102" s="15">
        <v>95</v>
      </c>
      <c r="H102" s="19">
        <v>0.12855209742895804</v>
      </c>
      <c r="I102" s="15">
        <v>3</v>
      </c>
      <c r="J102" s="15">
        <v>83</v>
      </c>
      <c r="K102" s="19">
        <v>0.12425149700598802</v>
      </c>
      <c r="L102" s="15">
        <v>4</v>
      </c>
      <c r="M102" s="15">
        <v>457</v>
      </c>
      <c r="N102" s="19">
        <v>0.13335278669390138</v>
      </c>
    </row>
    <row r="103" spans="1:28" s="10" customFormat="1" ht="16.5" customHeight="1" x14ac:dyDescent="0.3">
      <c r="A103" s="1"/>
      <c r="B103" s="13" t="s">
        <v>88</v>
      </c>
      <c r="C103" s="15">
        <v>2</v>
      </c>
      <c r="D103" s="15">
        <v>590</v>
      </c>
      <c r="E103" s="19">
        <v>0.14162265962554008</v>
      </c>
      <c r="F103" s="15">
        <v>2</v>
      </c>
      <c r="G103" s="15">
        <v>99</v>
      </c>
      <c r="H103" s="19">
        <v>0.13396481732070364</v>
      </c>
      <c r="I103" s="15">
        <v>2</v>
      </c>
      <c r="J103" s="15">
        <v>90</v>
      </c>
      <c r="K103" s="19">
        <v>0.1347305389221557</v>
      </c>
      <c r="L103" s="15">
        <v>2</v>
      </c>
      <c r="M103" s="15">
        <v>491</v>
      </c>
      <c r="N103" s="19">
        <v>0.14327400058360082</v>
      </c>
    </row>
    <row r="104" spans="1:28" s="10" customFormat="1" ht="16.5" customHeight="1" x14ac:dyDescent="0.3">
      <c r="A104" s="1"/>
      <c r="B104" s="13" t="s">
        <v>89</v>
      </c>
      <c r="C104" s="15">
        <v>10</v>
      </c>
      <c r="D104" s="15">
        <v>124</v>
      </c>
      <c r="E104" s="19">
        <v>2.9764762361977917E-2</v>
      </c>
      <c r="F104" s="15">
        <v>10</v>
      </c>
      <c r="G104" s="15">
        <v>25</v>
      </c>
      <c r="H104" s="19">
        <v>3.3829499323410013E-2</v>
      </c>
      <c r="I104" s="15">
        <v>10</v>
      </c>
      <c r="J104" s="15">
        <v>23</v>
      </c>
      <c r="K104" s="19">
        <v>3.4431137724550899E-2</v>
      </c>
      <c r="L104" s="15">
        <v>10</v>
      </c>
      <c r="M104" s="15">
        <v>99</v>
      </c>
      <c r="N104" s="19">
        <v>2.888824044353662E-2</v>
      </c>
    </row>
    <row r="105" spans="1:28" s="51" customFormat="1" ht="16.5" customHeight="1" x14ac:dyDescent="0.3">
      <c r="A105" s="79"/>
      <c r="B105" s="83" t="s">
        <v>90</v>
      </c>
      <c r="C105" s="49">
        <v>7</v>
      </c>
      <c r="D105" s="49">
        <v>348</v>
      </c>
      <c r="E105" s="50">
        <v>8.3533365338454152E-2</v>
      </c>
      <c r="F105" s="49">
        <v>7</v>
      </c>
      <c r="G105" s="49">
        <v>73</v>
      </c>
      <c r="H105" s="50">
        <v>9.8782138024357244E-2</v>
      </c>
      <c r="I105" s="49">
        <v>7</v>
      </c>
      <c r="J105" s="81">
        <v>63</v>
      </c>
      <c r="K105" s="50">
        <v>9.4311377245508976E-2</v>
      </c>
      <c r="L105" s="49">
        <v>7</v>
      </c>
      <c r="M105" s="81">
        <v>275</v>
      </c>
      <c r="N105" s="82">
        <v>8.0245112343157274E-2</v>
      </c>
    </row>
    <row r="106" spans="1:28" x14ac:dyDescent="0.3">
      <c r="A106" s="91"/>
      <c r="B106" s="84" t="s">
        <v>357</v>
      </c>
      <c r="C106" s="85"/>
      <c r="D106" s="86">
        <f>SUM(D96:D105)</f>
        <v>4166</v>
      </c>
      <c r="E106" s="87"/>
      <c r="F106" s="86"/>
      <c r="G106" s="86">
        <f>SUM(G96:G105)</f>
        <v>739</v>
      </c>
      <c r="H106" s="88"/>
      <c r="I106" s="86"/>
      <c r="J106" s="86">
        <f>SUM(J96:J105)</f>
        <v>668</v>
      </c>
      <c r="K106" s="89"/>
      <c r="L106" s="86"/>
      <c r="M106" s="86">
        <f>SUM(M96:M105)</f>
        <v>3427</v>
      </c>
      <c r="N106" s="9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</row>
    <row r="108" spans="1:28" ht="15.6" x14ac:dyDescent="0.3">
      <c r="A108" s="175" t="s">
        <v>760</v>
      </c>
      <c r="B108" s="175"/>
      <c r="C108" s="175"/>
      <c r="D108" s="175"/>
      <c r="E108" s="175"/>
      <c r="F108" s="175"/>
      <c r="G108" s="175"/>
      <c r="H108" s="175"/>
      <c r="I108" s="175"/>
      <c r="J108" s="175"/>
      <c r="K108" s="175"/>
      <c r="L108" s="175"/>
      <c r="M108" s="175"/>
      <c r="N108" s="175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</row>
    <row r="109" spans="1:28" s="10" customFormat="1" x14ac:dyDescent="0.3">
      <c r="A109" s="5"/>
      <c r="B109" s="7"/>
      <c r="C109" s="174" t="s">
        <v>159</v>
      </c>
      <c r="D109" s="174"/>
      <c r="E109" s="174"/>
      <c r="F109" s="174" t="s">
        <v>161</v>
      </c>
      <c r="G109" s="174"/>
      <c r="H109" s="174"/>
      <c r="I109" s="174" t="s">
        <v>759</v>
      </c>
      <c r="J109" s="174"/>
      <c r="K109" s="174"/>
      <c r="L109" s="174" t="s">
        <v>160</v>
      </c>
      <c r="M109" s="174"/>
      <c r="N109" s="174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</row>
    <row r="110" spans="1:28" s="10" customFormat="1" x14ac:dyDescent="0.3">
      <c r="A110" s="5"/>
      <c r="B110" s="31" t="s">
        <v>1</v>
      </c>
      <c r="C110" s="6" t="s">
        <v>34</v>
      </c>
      <c r="D110" s="6" t="s">
        <v>2</v>
      </c>
      <c r="E110" s="6" t="s">
        <v>3</v>
      </c>
      <c r="F110" s="6" t="s">
        <v>34</v>
      </c>
      <c r="G110" s="6" t="s">
        <v>2</v>
      </c>
      <c r="H110" s="6" t="s">
        <v>3</v>
      </c>
      <c r="I110" s="6" t="s">
        <v>34</v>
      </c>
      <c r="J110" s="6" t="s">
        <v>2</v>
      </c>
      <c r="K110" s="6" t="s">
        <v>3</v>
      </c>
      <c r="L110" s="6" t="s">
        <v>34</v>
      </c>
      <c r="M110" s="6" t="s">
        <v>2</v>
      </c>
      <c r="N110" s="6" t="s">
        <v>3</v>
      </c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8"/>
    </row>
    <row r="111" spans="1:28" s="10" customFormat="1" ht="16.5" customHeight="1" x14ac:dyDescent="0.3">
      <c r="A111" s="1"/>
      <c r="B111" s="29" t="s">
        <v>91</v>
      </c>
      <c r="C111" s="15">
        <v>1</v>
      </c>
      <c r="D111" s="15">
        <v>574</v>
      </c>
      <c r="E111" s="19">
        <v>0.18678815489749431</v>
      </c>
      <c r="F111" s="77">
        <v>1</v>
      </c>
      <c r="G111" s="15">
        <v>109</v>
      </c>
      <c r="H111" s="19">
        <v>0.19326241134751773</v>
      </c>
      <c r="I111" s="15">
        <v>1</v>
      </c>
      <c r="J111" s="15">
        <v>100</v>
      </c>
      <c r="K111" s="19">
        <v>0.19455252918287938</v>
      </c>
      <c r="L111" s="15">
        <v>1</v>
      </c>
      <c r="M111" s="15">
        <v>465</v>
      </c>
      <c r="N111" s="19">
        <v>0.1853328019131128</v>
      </c>
    </row>
    <row r="112" spans="1:28" s="10" customFormat="1" ht="30" customHeight="1" x14ac:dyDescent="0.3">
      <c r="A112" s="1"/>
      <c r="B112" s="29" t="s">
        <v>92</v>
      </c>
      <c r="C112" s="15">
        <v>3</v>
      </c>
      <c r="D112" s="15">
        <v>468</v>
      </c>
      <c r="E112" s="19">
        <v>0.15229417507321835</v>
      </c>
      <c r="F112" s="77">
        <v>2</v>
      </c>
      <c r="G112" s="15">
        <v>89</v>
      </c>
      <c r="H112" s="19">
        <v>0.15780141843971632</v>
      </c>
      <c r="I112" s="15">
        <v>2</v>
      </c>
      <c r="J112" s="15">
        <v>79</v>
      </c>
      <c r="K112" s="19">
        <v>0.15369649805447472</v>
      </c>
      <c r="L112" s="15">
        <v>3</v>
      </c>
      <c r="M112" s="15">
        <v>379</v>
      </c>
      <c r="N112" s="19">
        <v>0.15105619768832204</v>
      </c>
    </row>
    <row r="113" spans="1:28" s="10" customFormat="1" ht="16.5" customHeight="1" x14ac:dyDescent="0.3">
      <c r="A113" s="1"/>
      <c r="B113" s="29" t="s">
        <v>93</v>
      </c>
      <c r="C113" s="49">
        <v>7</v>
      </c>
      <c r="D113" s="49">
        <v>201</v>
      </c>
      <c r="E113" s="50">
        <v>6.5408395704523267E-2</v>
      </c>
      <c r="F113" s="77">
        <v>7</v>
      </c>
      <c r="G113" s="49">
        <v>36</v>
      </c>
      <c r="H113" s="50">
        <v>6.3829787234042548E-2</v>
      </c>
      <c r="I113" s="49">
        <v>7</v>
      </c>
      <c r="J113" s="49">
        <v>33</v>
      </c>
      <c r="K113" s="50">
        <v>6.4202334630350189E-2</v>
      </c>
      <c r="L113" s="49">
        <v>7</v>
      </c>
      <c r="M113" s="49">
        <v>165</v>
      </c>
      <c r="N113" s="50">
        <v>6.5763252291749702E-2</v>
      </c>
    </row>
    <row r="114" spans="1:28" s="10" customFormat="1" ht="16.5" customHeight="1" x14ac:dyDescent="0.3">
      <c r="A114" s="1"/>
      <c r="B114" s="29" t="s">
        <v>84</v>
      </c>
      <c r="C114" s="15">
        <v>6</v>
      </c>
      <c r="D114" s="15">
        <v>285</v>
      </c>
      <c r="E114" s="19">
        <v>9.2743247640741946E-2</v>
      </c>
      <c r="F114" s="77">
        <v>6</v>
      </c>
      <c r="G114" s="15">
        <v>53</v>
      </c>
      <c r="H114" s="19">
        <v>9.3971631205673756E-2</v>
      </c>
      <c r="I114" s="15">
        <v>6</v>
      </c>
      <c r="J114" s="15">
        <v>48</v>
      </c>
      <c r="K114" s="19">
        <v>9.3385214007782102E-2</v>
      </c>
      <c r="L114" s="15">
        <v>6</v>
      </c>
      <c r="M114" s="15">
        <v>232</v>
      </c>
      <c r="N114" s="19">
        <v>9.2467118373854129E-2</v>
      </c>
    </row>
    <row r="115" spans="1:28" s="10" customFormat="1" ht="16.5" customHeight="1" x14ac:dyDescent="0.3">
      <c r="A115" s="1"/>
      <c r="B115" s="29" t="s">
        <v>85</v>
      </c>
      <c r="C115" s="15">
        <v>8</v>
      </c>
      <c r="D115" s="15">
        <v>126</v>
      </c>
      <c r="E115" s="19">
        <v>4.1002277904328019E-2</v>
      </c>
      <c r="F115" s="77">
        <v>8</v>
      </c>
      <c r="G115" s="15">
        <v>34</v>
      </c>
      <c r="H115" s="19">
        <v>6.0283687943262408E-2</v>
      </c>
      <c r="I115" s="15">
        <v>8</v>
      </c>
      <c r="J115" s="15">
        <v>29</v>
      </c>
      <c r="K115" s="19">
        <v>5.642023346303502E-2</v>
      </c>
      <c r="L115" s="15">
        <v>8</v>
      </c>
      <c r="M115" s="15">
        <v>92</v>
      </c>
      <c r="N115" s="19">
        <v>3.6667995217218016E-2</v>
      </c>
    </row>
    <row r="116" spans="1:28" s="10" customFormat="1" ht="19.5" customHeight="1" x14ac:dyDescent="0.3">
      <c r="A116" s="1"/>
      <c r="B116" s="29" t="s">
        <v>94</v>
      </c>
      <c r="C116" s="15">
        <v>4</v>
      </c>
      <c r="D116" s="15">
        <v>399</v>
      </c>
      <c r="E116" s="19">
        <v>0.12984054669703873</v>
      </c>
      <c r="F116" s="77">
        <v>4</v>
      </c>
      <c r="G116" s="15">
        <v>72</v>
      </c>
      <c r="H116" s="19">
        <v>0.1276595744680851</v>
      </c>
      <c r="I116" s="15">
        <v>4</v>
      </c>
      <c r="J116" s="15">
        <v>70</v>
      </c>
      <c r="K116" s="19">
        <v>0.13618677042801555</v>
      </c>
      <c r="L116" s="15">
        <v>4</v>
      </c>
      <c r="M116" s="15">
        <v>327</v>
      </c>
      <c r="N116" s="19">
        <v>0.13033080908728578</v>
      </c>
    </row>
    <row r="117" spans="1:28" s="10" customFormat="1" ht="17.25" customHeight="1" x14ac:dyDescent="0.3">
      <c r="A117" s="1"/>
      <c r="B117" s="29" t="s">
        <v>95</v>
      </c>
      <c r="C117" s="15">
        <v>5</v>
      </c>
      <c r="D117" s="15">
        <v>387</v>
      </c>
      <c r="E117" s="19">
        <v>0.12593556784900747</v>
      </c>
      <c r="F117" s="77">
        <v>5</v>
      </c>
      <c r="G117" s="15">
        <v>64</v>
      </c>
      <c r="H117" s="19">
        <v>0.11347517730496454</v>
      </c>
      <c r="I117" s="15">
        <v>5</v>
      </c>
      <c r="J117" s="15">
        <v>60</v>
      </c>
      <c r="K117" s="19">
        <v>0.11673151750972763</v>
      </c>
      <c r="L117" s="15">
        <v>5</v>
      </c>
      <c r="M117" s="15">
        <v>323</v>
      </c>
      <c r="N117" s="19">
        <v>0.12873654842566759</v>
      </c>
    </row>
    <row r="118" spans="1:28" s="10" customFormat="1" ht="30" customHeight="1" x14ac:dyDescent="0.3">
      <c r="A118" s="1"/>
      <c r="B118" s="29" t="s">
        <v>96</v>
      </c>
      <c r="C118" s="15">
        <v>2</v>
      </c>
      <c r="D118" s="15">
        <v>531</v>
      </c>
      <c r="E118" s="19">
        <v>0.17279531402538237</v>
      </c>
      <c r="F118" s="77">
        <v>3</v>
      </c>
      <c r="G118" s="15">
        <v>84</v>
      </c>
      <c r="H118" s="19">
        <v>0.14893617021276595</v>
      </c>
      <c r="I118" s="15">
        <v>3</v>
      </c>
      <c r="J118" s="15">
        <v>73</v>
      </c>
      <c r="K118" s="19">
        <v>0.14202334630350194</v>
      </c>
      <c r="L118" s="15">
        <v>2</v>
      </c>
      <c r="M118" s="15">
        <v>447</v>
      </c>
      <c r="N118" s="19">
        <v>0.17815862893583101</v>
      </c>
    </row>
    <row r="119" spans="1:28" s="51" customFormat="1" ht="18" customHeight="1" x14ac:dyDescent="0.3">
      <c r="A119" s="79"/>
      <c r="B119" s="70" t="s">
        <v>97</v>
      </c>
      <c r="C119" s="49">
        <v>9</v>
      </c>
      <c r="D119" s="49">
        <v>102</v>
      </c>
      <c r="E119" s="50">
        <v>3.3192320208265541E-2</v>
      </c>
      <c r="F119" s="80">
        <v>9</v>
      </c>
      <c r="G119" s="49">
        <v>23</v>
      </c>
      <c r="H119" s="50">
        <v>4.0780141843971635E-2</v>
      </c>
      <c r="I119" s="49">
        <v>9</v>
      </c>
      <c r="J119" s="81">
        <v>22</v>
      </c>
      <c r="K119" s="50">
        <v>4.2801556420233464E-2</v>
      </c>
      <c r="L119" s="49">
        <v>9</v>
      </c>
      <c r="M119" s="81">
        <v>79</v>
      </c>
      <c r="N119" s="82">
        <v>3.1486648066958944E-2</v>
      </c>
    </row>
    <row r="120" spans="1:28" x14ac:dyDescent="0.3">
      <c r="A120" s="91"/>
      <c r="B120" s="84" t="s">
        <v>357</v>
      </c>
      <c r="C120" s="85"/>
      <c r="D120" s="86">
        <f>SUM(D111:D119)</f>
        <v>3073</v>
      </c>
      <c r="E120" s="87"/>
      <c r="F120" s="86"/>
      <c r="G120" s="86">
        <f>SUM(G111:G119)</f>
        <v>564</v>
      </c>
      <c r="H120" s="88"/>
      <c r="I120" s="86"/>
      <c r="J120" s="86">
        <f>SUM(J111:J119)</f>
        <v>514</v>
      </c>
      <c r="K120" s="89"/>
      <c r="L120" s="86"/>
      <c r="M120" s="86">
        <f>SUM(M111:M119)</f>
        <v>2509</v>
      </c>
      <c r="N120" s="9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  <c r="AA120" s="10"/>
      <c r="AB120" s="10"/>
    </row>
  </sheetData>
  <mergeCells count="35">
    <mergeCell ref="A108:N108"/>
    <mergeCell ref="C109:E109"/>
    <mergeCell ref="F109:H109"/>
    <mergeCell ref="I109:K109"/>
    <mergeCell ref="L109:N109"/>
    <mergeCell ref="A93:N93"/>
    <mergeCell ref="C94:E94"/>
    <mergeCell ref="F94:H94"/>
    <mergeCell ref="I94:K94"/>
    <mergeCell ref="L94:N94"/>
    <mergeCell ref="A84:J84"/>
    <mergeCell ref="C85:D85"/>
    <mergeCell ref="E85:F85"/>
    <mergeCell ref="G85:H85"/>
    <mergeCell ref="I85:J85"/>
    <mergeCell ref="A74:J74"/>
    <mergeCell ref="C75:D75"/>
    <mergeCell ref="E75:F75"/>
    <mergeCell ref="G75:H75"/>
    <mergeCell ref="I75:J75"/>
    <mergeCell ref="C37:D37"/>
    <mergeCell ref="E37:F37"/>
    <mergeCell ref="G37:H37"/>
    <mergeCell ref="I37:J37"/>
    <mergeCell ref="A36:J36"/>
    <mergeCell ref="A8:N8"/>
    <mergeCell ref="I24:K24"/>
    <mergeCell ref="L24:N24"/>
    <mergeCell ref="A23:N23"/>
    <mergeCell ref="L9:N9"/>
    <mergeCell ref="I9:K9"/>
    <mergeCell ref="F9:H9"/>
    <mergeCell ref="C9:E9"/>
    <mergeCell ref="C24:E24"/>
    <mergeCell ref="F24:H24"/>
  </mergeCell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5"/>
  <sheetViews>
    <sheetView topLeftCell="A66" workbookViewId="0">
      <selection activeCell="M70" sqref="M70"/>
    </sheetView>
  </sheetViews>
  <sheetFormatPr defaultRowHeight="14.4" x14ac:dyDescent="0.3"/>
  <cols>
    <col min="1" max="1" width="5.33203125" customWidth="1"/>
    <col min="2" max="2" width="37.109375" customWidth="1"/>
    <col min="3" max="9" width="10.5546875" customWidth="1"/>
    <col min="10" max="10" width="11" customWidth="1"/>
    <col min="11" max="14" width="10.5546875" customWidth="1"/>
  </cols>
  <sheetData>
    <row r="1" spans="1:10" x14ac:dyDescent="0.3">
      <c r="A1" s="10"/>
      <c r="B1" s="8"/>
      <c r="C1" s="10"/>
      <c r="D1" s="10"/>
      <c r="E1" s="10"/>
      <c r="F1" s="10"/>
      <c r="G1" s="10"/>
      <c r="H1" s="10"/>
      <c r="I1" s="10"/>
      <c r="J1" s="10"/>
    </row>
    <row r="2" spans="1:10" x14ac:dyDescent="0.3">
      <c r="A2" s="10"/>
      <c r="B2" s="8"/>
      <c r="C2" s="10"/>
      <c r="D2" s="10"/>
      <c r="E2" s="10"/>
      <c r="F2" s="10"/>
      <c r="G2" s="10"/>
      <c r="H2" s="10"/>
      <c r="I2" s="10"/>
      <c r="J2" s="10"/>
    </row>
    <row r="3" spans="1:10" x14ac:dyDescent="0.3">
      <c r="A3" s="10"/>
      <c r="B3" s="8"/>
      <c r="C3" s="10"/>
      <c r="D3" s="10"/>
      <c r="E3" s="10"/>
      <c r="F3" s="10"/>
      <c r="G3" s="10"/>
      <c r="H3" s="10"/>
      <c r="I3" s="10"/>
      <c r="J3" s="10"/>
    </row>
    <row r="4" spans="1:10" x14ac:dyDescent="0.3">
      <c r="A4" s="10"/>
      <c r="B4" s="8"/>
      <c r="C4" s="10"/>
      <c r="D4" s="10"/>
      <c r="E4" s="10"/>
      <c r="F4" s="10"/>
      <c r="G4" s="10"/>
      <c r="H4" s="10"/>
      <c r="I4" s="10"/>
      <c r="J4" s="10"/>
    </row>
    <row r="5" spans="1:10" ht="33.75" customHeight="1" x14ac:dyDescent="0.3">
      <c r="A5" s="10"/>
      <c r="B5" s="8"/>
      <c r="C5" s="10"/>
      <c r="D5" s="10"/>
      <c r="E5" s="10"/>
      <c r="F5" s="10"/>
      <c r="G5" s="10"/>
      <c r="H5" s="10"/>
      <c r="I5" s="10"/>
      <c r="J5" s="10"/>
    </row>
    <row r="6" spans="1:10" ht="18" x14ac:dyDescent="0.35">
      <c r="A6" s="9" t="s">
        <v>100</v>
      </c>
      <c r="B6" s="8"/>
      <c r="C6" s="10"/>
      <c r="D6" s="10"/>
      <c r="E6" s="10"/>
      <c r="F6" s="10"/>
      <c r="G6" s="10"/>
      <c r="H6" s="10"/>
      <c r="I6" s="10"/>
      <c r="J6" s="10"/>
    </row>
    <row r="8" spans="1:10" s="8" customFormat="1" ht="15" customHeight="1" x14ac:dyDescent="0.3">
      <c r="A8" s="179" t="s">
        <v>733</v>
      </c>
      <c r="B8" s="179"/>
      <c r="C8" s="179"/>
      <c r="D8" s="179"/>
      <c r="E8" s="179"/>
      <c r="F8" s="179"/>
      <c r="G8" s="179"/>
      <c r="H8" s="179"/>
      <c r="I8" s="179"/>
      <c r="J8" s="179"/>
    </row>
    <row r="9" spans="1:10" s="8" customFormat="1" ht="30.75" customHeight="1" x14ac:dyDescent="0.3">
      <c r="A9" s="59"/>
      <c r="B9" s="7"/>
      <c r="C9" s="171" t="s">
        <v>153</v>
      </c>
      <c r="D9" s="171"/>
      <c r="E9" s="171" t="s">
        <v>105</v>
      </c>
      <c r="F9" s="171"/>
      <c r="G9" s="171" t="s">
        <v>370</v>
      </c>
      <c r="H9" s="171"/>
      <c r="I9" s="171" t="s">
        <v>106</v>
      </c>
      <c r="J9" s="171"/>
    </row>
    <row r="10" spans="1:10" s="8" customFormat="1" ht="18" customHeight="1" x14ac:dyDescent="0.3">
      <c r="A10" s="59"/>
      <c r="B10" s="31" t="s">
        <v>1</v>
      </c>
      <c r="C10" s="7" t="s">
        <v>2</v>
      </c>
      <c r="D10" s="7" t="s">
        <v>3</v>
      </c>
      <c r="E10" s="7" t="s">
        <v>2</v>
      </c>
      <c r="F10" s="7" t="s">
        <v>3</v>
      </c>
      <c r="G10" s="7" t="s">
        <v>2</v>
      </c>
      <c r="H10" s="7" t="s">
        <v>3</v>
      </c>
      <c r="I10" s="7" t="s">
        <v>2</v>
      </c>
      <c r="J10" s="7" t="s">
        <v>3</v>
      </c>
    </row>
    <row r="11" spans="1:10" s="8" customFormat="1" x14ac:dyDescent="0.3">
      <c r="A11" s="71">
        <v>1</v>
      </c>
      <c r="B11" s="29" t="s">
        <v>101</v>
      </c>
      <c r="C11" s="34">
        <v>436</v>
      </c>
      <c r="D11" s="35">
        <v>0.36092715231788081</v>
      </c>
      <c r="E11" s="34">
        <v>56</v>
      </c>
      <c r="F11" s="35">
        <v>0.25925925925925924</v>
      </c>
      <c r="G11" s="36">
        <v>48</v>
      </c>
      <c r="H11" s="35">
        <v>0.24365482233502539</v>
      </c>
      <c r="I11" s="36">
        <v>380</v>
      </c>
      <c r="J11" s="37">
        <v>0.38306451612903225</v>
      </c>
    </row>
    <row r="12" spans="1:10" s="8" customFormat="1" ht="15" customHeight="1" x14ac:dyDescent="0.3">
      <c r="A12" s="71">
        <v>2</v>
      </c>
      <c r="B12" s="29" t="s">
        <v>102</v>
      </c>
      <c r="C12" s="34">
        <v>596</v>
      </c>
      <c r="D12" s="35">
        <v>0.49337748344370863</v>
      </c>
      <c r="E12" s="34">
        <v>105</v>
      </c>
      <c r="F12" s="35">
        <v>0.4861111111111111</v>
      </c>
      <c r="G12" s="36">
        <v>99</v>
      </c>
      <c r="H12" s="35">
        <v>0.5025380710659898</v>
      </c>
      <c r="I12" s="36">
        <v>491</v>
      </c>
      <c r="J12" s="37">
        <v>0.49495967741935482</v>
      </c>
    </row>
    <row r="13" spans="1:10" x14ac:dyDescent="0.3">
      <c r="A13" s="10">
        <v>3</v>
      </c>
      <c r="B13" s="8" t="s">
        <v>103</v>
      </c>
      <c r="C13">
        <v>140</v>
      </c>
      <c r="D13" s="68">
        <v>0.11589403973509933</v>
      </c>
      <c r="E13">
        <v>42</v>
      </c>
      <c r="F13" s="68">
        <v>0.19444444444444445</v>
      </c>
      <c r="G13">
        <v>38</v>
      </c>
      <c r="H13" s="68">
        <v>0.19289340101522842</v>
      </c>
      <c r="I13">
        <v>98</v>
      </c>
      <c r="J13" s="68">
        <v>9.8790322580645157E-2</v>
      </c>
    </row>
    <row r="14" spans="1:10" x14ac:dyDescent="0.3">
      <c r="A14" s="169">
        <v>4</v>
      </c>
      <c r="B14" s="8" t="s">
        <v>104</v>
      </c>
      <c r="C14">
        <v>36</v>
      </c>
      <c r="D14" s="68">
        <v>2.9801324503311258E-2</v>
      </c>
      <c r="E14">
        <v>13</v>
      </c>
      <c r="F14" s="68">
        <v>6.0185185185185182E-2</v>
      </c>
      <c r="G14">
        <v>12</v>
      </c>
      <c r="H14" s="68">
        <v>6.0913705583756347E-2</v>
      </c>
      <c r="I14">
        <v>23</v>
      </c>
      <c r="J14" s="68">
        <v>2.3185483870967742E-2</v>
      </c>
    </row>
    <row r="15" spans="1:10" x14ac:dyDescent="0.3">
      <c r="B15" s="78" t="s">
        <v>359</v>
      </c>
      <c r="C15" s="180">
        <v>1.81</v>
      </c>
      <c r="D15" s="180"/>
      <c r="E15" s="180">
        <v>2.06</v>
      </c>
      <c r="F15" s="180"/>
      <c r="G15" s="180">
        <v>2.0699999999999998</v>
      </c>
      <c r="H15" s="180"/>
      <c r="I15" s="180">
        <v>1.76</v>
      </c>
      <c r="J15" s="180"/>
    </row>
    <row r="18" spans="1:10" s="8" customFormat="1" ht="15" customHeight="1" x14ac:dyDescent="0.3">
      <c r="A18" s="179" t="s">
        <v>741</v>
      </c>
      <c r="B18" s="179"/>
      <c r="C18" s="179"/>
      <c r="D18" s="179"/>
      <c r="E18" s="179"/>
      <c r="F18" s="179"/>
      <c r="G18" s="179"/>
      <c r="H18" s="179"/>
      <c r="I18" s="179"/>
      <c r="J18" s="179"/>
    </row>
    <row r="19" spans="1:10" s="8" customFormat="1" ht="30.75" customHeight="1" x14ac:dyDescent="0.3">
      <c r="A19" s="59"/>
      <c r="B19" s="7"/>
      <c r="C19" s="171" t="s">
        <v>154</v>
      </c>
      <c r="D19" s="171"/>
      <c r="E19" s="171" t="s">
        <v>67</v>
      </c>
      <c r="F19" s="171"/>
      <c r="G19" s="171" t="s">
        <v>371</v>
      </c>
      <c r="H19" s="171"/>
      <c r="I19" s="171" t="s">
        <v>119</v>
      </c>
      <c r="J19" s="171"/>
    </row>
    <row r="20" spans="1:10" s="8" customFormat="1" ht="18" customHeight="1" x14ac:dyDescent="0.3">
      <c r="A20" s="59"/>
      <c r="B20" s="31" t="s">
        <v>115</v>
      </c>
      <c r="C20" s="7" t="s">
        <v>2</v>
      </c>
      <c r="D20" s="7" t="s">
        <v>3</v>
      </c>
      <c r="E20" s="7" t="s">
        <v>2</v>
      </c>
      <c r="F20" s="7" t="s">
        <v>3</v>
      </c>
      <c r="G20" s="7" t="s">
        <v>2</v>
      </c>
      <c r="H20" s="7" t="s">
        <v>3</v>
      </c>
      <c r="I20" s="7" t="s">
        <v>2</v>
      </c>
      <c r="J20" s="7" t="s">
        <v>3</v>
      </c>
    </row>
    <row r="21" spans="1:10" s="8" customFormat="1" x14ac:dyDescent="0.3">
      <c r="A21" s="71"/>
      <c r="B21" s="29" t="s">
        <v>107</v>
      </c>
      <c r="C21" s="34">
        <v>144</v>
      </c>
      <c r="D21" s="35">
        <v>0.11950207468879669</v>
      </c>
      <c r="E21" s="34">
        <v>29</v>
      </c>
      <c r="F21" s="35">
        <v>0.13488372093023257</v>
      </c>
      <c r="G21" s="36">
        <v>26</v>
      </c>
      <c r="H21" s="35">
        <v>0.1326530612244898</v>
      </c>
      <c r="I21" s="36">
        <v>115</v>
      </c>
      <c r="J21" s="37">
        <v>0.11616161616161616</v>
      </c>
    </row>
    <row r="22" spans="1:10" s="8" customFormat="1" ht="15" customHeight="1" x14ac:dyDescent="0.3">
      <c r="A22" s="71"/>
      <c r="B22" s="29" t="s">
        <v>108</v>
      </c>
      <c r="C22" s="34">
        <v>95</v>
      </c>
      <c r="D22" s="35">
        <v>7.8838174273858919E-2</v>
      </c>
      <c r="E22" s="34">
        <v>8</v>
      </c>
      <c r="F22" s="35">
        <v>3.7209302325581395E-2</v>
      </c>
      <c r="G22" s="36">
        <v>8</v>
      </c>
      <c r="H22" s="35">
        <v>4.0816326530612242E-2</v>
      </c>
      <c r="I22" s="36">
        <v>87</v>
      </c>
      <c r="J22" s="37">
        <v>8.7878787878787876E-2</v>
      </c>
    </row>
    <row r="23" spans="1:10" x14ac:dyDescent="0.3">
      <c r="A23" s="10"/>
      <c r="B23" s="8" t="s">
        <v>109</v>
      </c>
      <c r="C23">
        <v>299</v>
      </c>
      <c r="D23" s="68">
        <v>0.24813278008298756</v>
      </c>
      <c r="E23">
        <v>53</v>
      </c>
      <c r="F23" s="68">
        <v>0.24651162790697675</v>
      </c>
      <c r="G23">
        <v>46</v>
      </c>
      <c r="H23" s="68">
        <v>0.23469387755102042</v>
      </c>
      <c r="I23">
        <v>246</v>
      </c>
      <c r="J23" s="68">
        <v>0.24848484848484848</v>
      </c>
    </row>
    <row r="24" spans="1:10" x14ac:dyDescent="0.3">
      <c r="A24" s="10"/>
      <c r="B24" s="8" t="s">
        <v>110</v>
      </c>
      <c r="C24">
        <v>390</v>
      </c>
      <c r="D24" s="68">
        <v>0.32365145228215769</v>
      </c>
      <c r="E24">
        <v>68</v>
      </c>
      <c r="F24" s="68">
        <v>0.31627906976744186</v>
      </c>
      <c r="G24">
        <v>63</v>
      </c>
      <c r="H24" s="68">
        <v>0.32142857142857145</v>
      </c>
      <c r="I24">
        <v>322</v>
      </c>
      <c r="J24" s="68">
        <v>0.32525252525252524</v>
      </c>
    </row>
    <row r="25" spans="1:10" x14ac:dyDescent="0.3">
      <c r="B25" t="s">
        <v>111</v>
      </c>
      <c r="C25">
        <v>206</v>
      </c>
      <c r="D25" s="68">
        <v>0.17095435684647303</v>
      </c>
      <c r="E25">
        <v>44</v>
      </c>
      <c r="F25" s="68">
        <v>0.20465116279069767</v>
      </c>
      <c r="G25">
        <v>40</v>
      </c>
      <c r="H25" s="68">
        <v>0.20408163265306123</v>
      </c>
      <c r="I25">
        <v>162</v>
      </c>
      <c r="J25" s="68">
        <v>0.16363636363636364</v>
      </c>
    </row>
    <row r="26" spans="1:10" x14ac:dyDescent="0.3">
      <c r="B26" t="s">
        <v>112</v>
      </c>
      <c r="C26">
        <v>69</v>
      </c>
      <c r="D26" s="68">
        <v>5.7261410788381741E-2</v>
      </c>
      <c r="E26">
        <v>13</v>
      </c>
      <c r="F26" s="68">
        <v>6.0465116279069767E-2</v>
      </c>
      <c r="G26">
        <v>13</v>
      </c>
      <c r="H26" s="68">
        <v>6.6326530612244902E-2</v>
      </c>
      <c r="I26">
        <v>56</v>
      </c>
      <c r="J26" s="68">
        <v>5.6565656565656569E-2</v>
      </c>
    </row>
    <row r="27" spans="1:10" x14ac:dyDescent="0.3">
      <c r="B27" t="s">
        <v>113</v>
      </c>
      <c r="C27">
        <v>2</v>
      </c>
      <c r="D27" s="19" t="s">
        <v>358</v>
      </c>
      <c r="E27">
        <v>0</v>
      </c>
      <c r="F27" s="68">
        <v>0</v>
      </c>
      <c r="G27">
        <v>0</v>
      </c>
      <c r="H27" s="68">
        <v>0</v>
      </c>
      <c r="I27">
        <v>2</v>
      </c>
      <c r="J27" s="19" t="s">
        <v>358</v>
      </c>
    </row>
    <row r="28" spans="1:10" x14ac:dyDescent="0.3">
      <c r="A28" s="139"/>
      <c r="B28" s="139" t="s">
        <v>114</v>
      </c>
      <c r="C28" s="139">
        <v>0</v>
      </c>
      <c r="D28" s="168">
        <v>0</v>
      </c>
      <c r="E28" s="139">
        <v>0</v>
      </c>
      <c r="F28" s="168">
        <v>0</v>
      </c>
      <c r="G28" s="139">
        <v>0</v>
      </c>
      <c r="H28" s="168">
        <v>0</v>
      </c>
      <c r="I28" s="139">
        <v>0</v>
      </c>
      <c r="J28" s="168">
        <v>0</v>
      </c>
    </row>
    <row r="31" spans="1:10" s="8" customFormat="1" ht="15" customHeight="1" x14ac:dyDescent="0.3">
      <c r="A31" s="179" t="s">
        <v>735</v>
      </c>
      <c r="B31" s="179"/>
      <c r="C31" s="179"/>
      <c r="D31" s="179"/>
      <c r="E31" s="179"/>
      <c r="F31" s="179"/>
      <c r="G31" s="179"/>
      <c r="H31" s="179"/>
      <c r="I31" s="179"/>
      <c r="J31" s="179"/>
    </row>
    <row r="32" spans="1:10" s="8" customFormat="1" ht="30.75" customHeight="1" x14ac:dyDescent="0.3">
      <c r="A32" s="59"/>
      <c r="B32" s="7"/>
      <c r="C32" s="171" t="s">
        <v>155</v>
      </c>
      <c r="D32" s="171"/>
      <c r="E32" s="171" t="s">
        <v>105</v>
      </c>
      <c r="F32" s="171"/>
      <c r="G32" s="171" t="s">
        <v>370</v>
      </c>
      <c r="H32" s="171"/>
      <c r="I32" s="171" t="s">
        <v>118</v>
      </c>
      <c r="J32" s="171"/>
    </row>
    <row r="33" spans="1:10" s="8" customFormat="1" ht="21.75" customHeight="1" x14ac:dyDescent="0.3">
      <c r="A33" s="59"/>
      <c r="B33" s="31" t="s">
        <v>115</v>
      </c>
      <c r="C33" s="7" t="s">
        <v>2</v>
      </c>
      <c r="D33" s="7" t="s">
        <v>3</v>
      </c>
      <c r="E33" s="7" t="s">
        <v>2</v>
      </c>
      <c r="F33" s="7" t="s">
        <v>3</v>
      </c>
      <c r="G33" s="7" t="s">
        <v>2</v>
      </c>
      <c r="H33" s="7" t="s">
        <v>3</v>
      </c>
      <c r="I33" s="7" t="s">
        <v>2</v>
      </c>
      <c r="J33" s="7" t="s">
        <v>3</v>
      </c>
    </row>
    <row r="34" spans="1:10" s="8" customFormat="1" x14ac:dyDescent="0.3">
      <c r="A34" s="71">
        <v>1</v>
      </c>
      <c r="B34" s="29" t="s">
        <v>116</v>
      </c>
      <c r="C34" s="74">
        <v>626</v>
      </c>
      <c r="D34" s="35">
        <v>0.51778329197684037</v>
      </c>
      <c r="E34" s="34">
        <v>132</v>
      </c>
      <c r="F34" s="35">
        <v>0.61111111111111116</v>
      </c>
      <c r="G34" s="36">
        <v>121</v>
      </c>
      <c r="H34" s="35">
        <v>0.6142131979695431</v>
      </c>
      <c r="I34" s="36">
        <v>494</v>
      </c>
      <c r="J34" s="37">
        <v>0.49748237663645517</v>
      </c>
    </row>
    <row r="35" spans="1:10" s="8" customFormat="1" ht="15" customHeight="1" x14ac:dyDescent="0.3">
      <c r="A35" s="154">
        <v>2</v>
      </c>
      <c r="B35" s="29" t="s">
        <v>117</v>
      </c>
      <c r="C35" s="74">
        <v>583</v>
      </c>
      <c r="D35" s="35">
        <v>0.48221670802315963</v>
      </c>
      <c r="E35" s="34">
        <v>84</v>
      </c>
      <c r="F35" s="35">
        <v>0.3888888888888889</v>
      </c>
      <c r="G35" s="36">
        <v>76</v>
      </c>
      <c r="H35" s="35">
        <v>0.38578680203045684</v>
      </c>
      <c r="I35" s="36">
        <v>499</v>
      </c>
      <c r="J35" s="37">
        <v>0.50251762336354477</v>
      </c>
    </row>
    <row r="36" spans="1:10" x14ac:dyDescent="0.3">
      <c r="B36" s="78" t="s">
        <v>359</v>
      </c>
      <c r="C36" s="180">
        <v>1.48</v>
      </c>
      <c r="D36" s="180"/>
      <c r="E36" s="180">
        <v>1.39</v>
      </c>
      <c r="F36" s="180"/>
      <c r="G36" s="180">
        <v>1.39</v>
      </c>
      <c r="H36" s="180"/>
      <c r="I36" s="180">
        <v>1.5</v>
      </c>
      <c r="J36" s="180"/>
    </row>
    <row r="39" spans="1:10" s="8" customFormat="1" ht="15" customHeight="1" x14ac:dyDescent="0.3">
      <c r="A39" s="179" t="s">
        <v>762</v>
      </c>
      <c r="B39" s="179"/>
      <c r="C39" s="179"/>
      <c r="D39" s="179"/>
      <c r="E39" s="179"/>
      <c r="F39" s="179"/>
      <c r="G39" s="179"/>
      <c r="H39" s="179"/>
      <c r="I39" s="179"/>
      <c r="J39" s="179"/>
    </row>
    <row r="40" spans="1:10" s="8" customFormat="1" ht="30.75" customHeight="1" x14ac:dyDescent="0.3">
      <c r="A40" s="59"/>
      <c r="B40" s="7"/>
      <c r="C40" s="171" t="s">
        <v>376</v>
      </c>
      <c r="D40" s="171"/>
      <c r="E40" s="171" t="s">
        <v>379</v>
      </c>
      <c r="F40" s="171"/>
      <c r="G40" s="171" t="s">
        <v>378</v>
      </c>
      <c r="H40" s="171"/>
      <c r="I40" s="171" t="s">
        <v>377</v>
      </c>
      <c r="J40" s="171"/>
    </row>
    <row r="41" spans="1:10" s="8" customFormat="1" ht="15" customHeight="1" x14ac:dyDescent="0.3">
      <c r="A41" s="59"/>
      <c r="B41" s="31" t="s">
        <v>115</v>
      </c>
      <c r="C41" s="7" t="s">
        <v>2</v>
      </c>
      <c r="D41" s="7" t="s">
        <v>3</v>
      </c>
      <c r="E41" s="7" t="s">
        <v>2</v>
      </c>
      <c r="F41" s="7" t="s">
        <v>3</v>
      </c>
      <c r="G41" s="7" t="s">
        <v>2</v>
      </c>
      <c r="H41" s="7" t="s">
        <v>3</v>
      </c>
      <c r="I41" s="7" t="s">
        <v>2</v>
      </c>
      <c r="J41" s="7" t="s">
        <v>3</v>
      </c>
    </row>
    <row r="42" spans="1:10" s="8" customFormat="1" x14ac:dyDescent="0.3">
      <c r="A42" s="71">
        <v>1</v>
      </c>
      <c r="B42" s="29" t="s">
        <v>116</v>
      </c>
      <c r="C42" s="74">
        <v>314</v>
      </c>
      <c r="D42" s="35">
        <v>0.54044750430292599</v>
      </c>
      <c r="E42" s="34">
        <v>53</v>
      </c>
      <c r="F42" s="35">
        <v>0.63095238095238093</v>
      </c>
      <c r="G42" s="36">
        <v>47</v>
      </c>
      <c r="H42" s="35">
        <v>0.61842105263157898</v>
      </c>
      <c r="I42" s="36">
        <v>261</v>
      </c>
      <c r="J42" s="37">
        <v>0.52515090543259557</v>
      </c>
    </row>
    <row r="43" spans="1:10" s="8" customFormat="1" ht="15" customHeight="1" x14ac:dyDescent="0.3">
      <c r="A43" s="154">
        <v>2</v>
      </c>
      <c r="B43" s="29" t="s">
        <v>117</v>
      </c>
      <c r="C43" s="74">
        <v>267</v>
      </c>
      <c r="D43" s="35">
        <v>0.45955249569707401</v>
      </c>
      <c r="E43" s="34">
        <v>31</v>
      </c>
      <c r="F43" s="35">
        <v>0.36904761904761907</v>
      </c>
      <c r="G43" s="36">
        <v>29</v>
      </c>
      <c r="H43" s="35">
        <v>0.38157894736842107</v>
      </c>
      <c r="I43" s="36">
        <v>236</v>
      </c>
      <c r="J43" s="37">
        <v>0.47484909456740443</v>
      </c>
    </row>
    <row r="44" spans="1:10" x14ac:dyDescent="0.3">
      <c r="B44" s="78" t="s">
        <v>359</v>
      </c>
      <c r="C44" s="180">
        <v>1.46</v>
      </c>
      <c r="D44" s="180"/>
      <c r="E44" s="180">
        <v>1.37</v>
      </c>
      <c r="F44" s="180"/>
      <c r="G44" s="180">
        <v>1.38</v>
      </c>
      <c r="H44" s="180"/>
      <c r="I44" s="180">
        <v>1.47</v>
      </c>
      <c r="J44" s="180"/>
    </row>
    <row r="47" spans="1:10" s="8" customFormat="1" ht="30.75" customHeight="1" x14ac:dyDescent="0.3">
      <c r="A47" s="179" t="s">
        <v>742</v>
      </c>
      <c r="B47" s="179"/>
      <c r="C47" s="179"/>
      <c r="D47" s="179"/>
      <c r="E47" s="179"/>
      <c r="F47" s="179"/>
      <c r="G47" s="179"/>
      <c r="H47" s="179"/>
      <c r="I47" s="179"/>
      <c r="J47" s="179"/>
    </row>
    <row r="48" spans="1:10" s="8" customFormat="1" ht="30.75" customHeight="1" x14ac:dyDescent="0.3">
      <c r="A48" s="59"/>
      <c r="B48" s="7"/>
      <c r="C48" s="171" t="s">
        <v>380</v>
      </c>
      <c r="D48" s="171"/>
      <c r="E48" s="171" t="s">
        <v>125</v>
      </c>
      <c r="F48" s="171"/>
      <c r="G48" s="171" t="s">
        <v>372</v>
      </c>
      <c r="H48" s="171"/>
      <c r="I48" s="171" t="s">
        <v>126</v>
      </c>
      <c r="J48" s="171"/>
    </row>
    <row r="49" spans="1:10" s="8" customFormat="1" ht="18" customHeight="1" x14ac:dyDescent="0.3">
      <c r="A49" s="59"/>
      <c r="B49" s="31" t="s">
        <v>115</v>
      </c>
      <c r="C49" s="7" t="s">
        <v>2</v>
      </c>
      <c r="D49" s="7" t="s">
        <v>3</v>
      </c>
      <c r="E49" s="7" t="s">
        <v>2</v>
      </c>
      <c r="F49" s="7" t="s">
        <v>3</v>
      </c>
      <c r="G49" s="7" t="s">
        <v>2</v>
      </c>
      <c r="H49" s="7" t="s">
        <v>3</v>
      </c>
      <c r="I49" s="7" t="s">
        <v>2</v>
      </c>
      <c r="J49" s="7" t="s">
        <v>3</v>
      </c>
    </row>
    <row r="50" spans="1:10" s="8" customFormat="1" ht="28.8" x14ac:dyDescent="0.3">
      <c r="A50" s="71">
        <v>1</v>
      </c>
      <c r="B50" s="29" t="s">
        <v>120</v>
      </c>
      <c r="C50" s="34">
        <v>39</v>
      </c>
      <c r="D50" s="35">
        <v>3.4821428571428573E-2</v>
      </c>
      <c r="E50" s="34">
        <v>3</v>
      </c>
      <c r="F50" s="35">
        <v>1.4778325123152709E-2</v>
      </c>
      <c r="G50" s="36">
        <v>3</v>
      </c>
      <c r="H50" s="35">
        <v>1.6304347826086956E-2</v>
      </c>
      <c r="I50" s="36">
        <v>36</v>
      </c>
      <c r="J50" s="37">
        <v>3.9258451472191931E-2</v>
      </c>
    </row>
    <row r="51" spans="1:10" s="8" customFormat="1" ht="15" customHeight="1" x14ac:dyDescent="0.3">
      <c r="A51" s="71">
        <v>2</v>
      </c>
      <c r="B51" s="29" t="s">
        <v>121</v>
      </c>
      <c r="C51" s="34">
        <v>166</v>
      </c>
      <c r="D51" s="35">
        <v>0.14821428571428572</v>
      </c>
      <c r="E51" s="34">
        <v>8</v>
      </c>
      <c r="F51" s="35">
        <v>3.9408866995073892E-2</v>
      </c>
      <c r="G51" s="36">
        <v>6</v>
      </c>
      <c r="H51" s="35">
        <v>3.2608695652173912E-2</v>
      </c>
      <c r="I51" s="36">
        <v>158</v>
      </c>
      <c r="J51" s="37">
        <v>0.17230098146128681</v>
      </c>
    </row>
    <row r="52" spans="1:10" ht="28.8" x14ac:dyDescent="0.3">
      <c r="A52" s="10">
        <v>3</v>
      </c>
      <c r="B52" s="8" t="s">
        <v>122</v>
      </c>
      <c r="C52">
        <v>462</v>
      </c>
      <c r="D52" s="68">
        <v>0.41249999999999998</v>
      </c>
      <c r="E52">
        <v>59</v>
      </c>
      <c r="F52" s="68">
        <v>0.29064039408866993</v>
      </c>
      <c r="G52">
        <v>56</v>
      </c>
      <c r="H52" s="68">
        <v>0.30434782608695654</v>
      </c>
      <c r="I52">
        <v>403</v>
      </c>
      <c r="J52" s="68">
        <v>0.43947655398037078</v>
      </c>
    </row>
    <row r="53" spans="1:10" ht="28.8" x14ac:dyDescent="0.3">
      <c r="A53" s="10">
        <v>4</v>
      </c>
      <c r="B53" s="8" t="s">
        <v>123</v>
      </c>
      <c r="C53">
        <v>349</v>
      </c>
      <c r="D53" s="68">
        <v>0.31160714285714286</v>
      </c>
      <c r="E53">
        <v>81</v>
      </c>
      <c r="F53" s="68">
        <v>0.39901477832512317</v>
      </c>
      <c r="G53">
        <v>71</v>
      </c>
      <c r="H53" s="68">
        <v>0.3858695652173913</v>
      </c>
      <c r="I53">
        <v>268</v>
      </c>
      <c r="J53" s="68">
        <v>0.29225736095965105</v>
      </c>
    </row>
    <row r="54" spans="1:10" x14ac:dyDescent="0.3">
      <c r="A54" s="139">
        <v>5</v>
      </c>
      <c r="B54" t="s">
        <v>124</v>
      </c>
      <c r="C54">
        <v>104</v>
      </c>
      <c r="D54" s="68">
        <v>9.285714285714286E-2</v>
      </c>
      <c r="E54">
        <v>52</v>
      </c>
      <c r="F54" s="68">
        <v>0.25615763546798032</v>
      </c>
      <c r="G54">
        <v>48</v>
      </c>
      <c r="H54" s="68">
        <v>0.2608695652173913</v>
      </c>
      <c r="I54">
        <v>52</v>
      </c>
      <c r="J54" s="68">
        <v>5.6706652126499453E-2</v>
      </c>
    </row>
    <row r="55" spans="1:10" x14ac:dyDescent="0.3">
      <c r="B55" s="78" t="s">
        <v>359</v>
      </c>
      <c r="C55" s="180">
        <v>3.28</v>
      </c>
      <c r="D55" s="180"/>
      <c r="E55" s="180">
        <v>3.84</v>
      </c>
      <c r="F55" s="180"/>
      <c r="G55" s="180">
        <v>3.84</v>
      </c>
      <c r="H55" s="180"/>
      <c r="I55" s="180">
        <v>3.15</v>
      </c>
      <c r="J55" s="180"/>
    </row>
    <row r="58" spans="1:10" s="8" customFormat="1" ht="15" customHeight="1" x14ac:dyDescent="0.3">
      <c r="A58" s="179" t="s">
        <v>736</v>
      </c>
      <c r="B58" s="179"/>
      <c r="C58" s="179"/>
      <c r="D58" s="179"/>
      <c r="E58" s="179"/>
      <c r="F58" s="179"/>
      <c r="G58" s="179"/>
      <c r="H58" s="179"/>
      <c r="I58" s="179"/>
      <c r="J58" s="179"/>
    </row>
    <row r="59" spans="1:10" s="8" customFormat="1" ht="30.75" customHeight="1" x14ac:dyDescent="0.3">
      <c r="A59" s="59"/>
      <c r="B59" s="7"/>
      <c r="C59" s="171" t="s">
        <v>158</v>
      </c>
      <c r="D59" s="171"/>
      <c r="E59" s="171" t="s">
        <v>135</v>
      </c>
      <c r="F59" s="171"/>
      <c r="G59" s="171" t="s">
        <v>373</v>
      </c>
      <c r="H59" s="171"/>
      <c r="I59" s="171" t="s">
        <v>134</v>
      </c>
      <c r="J59" s="171"/>
    </row>
    <row r="60" spans="1:10" s="8" customFormat="1" ht="18" customHeight="1" x14ac:dyDescent="0.3">
      <c r="A60" s="59"/>
      <c r="B60" s="31" t="s">
        <v>115</v>
      </c>
      <c r="C60" s="7" t="s">
        <v>2</v>
      </c>
      <c r="D60" s="7" t="s">
        <v>3</v>
      </c>
      <c r="E60" s="7" t="s">
        <v>2</v>
      </c>
      <c r="F60" s="7" t="s">
        <v>3</v>
      </c>
      <c r="G60" s="7" t="s">
        <v>2</v>
      </c>
      <c r="H60" s="7" t="s">
        <v>3</v>
      </c>
      <c r="I60" s="7" t="s">
        <v>2</v>
      </c>
      <c r="J60" s="7" t="s">
        <v>3</v>
      </c>
    </row>
    <row r="61" spans="1:10" s="8" customFormat="1" x14ac:dyDescent="0.3">
      <c r="A61" s="71">
        <v>1</v>
      </c>
      <c r="B61" s="29" t="s">
        <v>127</v>
      </c>
      <c r="C61" s="34">
        <v>127</v>
      </c>
      <c r="D61" s="35">
        <v>0.11748381128584644</v>
      </c>
      <c r="E61" s="34">
        <v>7</v>
      </c>
      <c r="F61" s="35">
        <v>3.5353535353535352E-2</v>
      </c>
      <c r="G61" s="36">
        <v>4</v>
      </c>
      <c r="H61" s="35">
        <v>2.2222222222222223E-2</v>
      </c>
      <c r="I61" s="36">
        <v>120</v>
      </c>
      <c r="J61" s="37">
        <v>0.13590033975084936</v>
      </c>
    </row>
    <row r="62" spans="1:10" s="8" customFormat="1" ht="15" customHeight="1" x14ac:dyDescent="0.3">
      <c r="A62" s="71">
        <v>2</v>
      </c>
      <c r="B62" s="29" t="s">
        <v>128</v>
      </c>
      <c r="C62" s="34">
        <v>355</v>
      </c>
      <c r="D62" s="35">
        <v>0.32839962997224792</v>
      </c>
      <c r="E62" s="34">
        <v>25</v>
      </c>
      <c r="F62" s="35">
        <v>0.12626262626262627</v>
      </c>
      <c r="G62" s="36">
        <v>21</v>
      </c>
      <c r="H62" s="35">
        <v>0.11666666666666667</v>
      </c>
      <c r="I62" s="36">
        <v>330</v>
      </c>
      <c r="J62" s="37">
        <v>0.37372593431483581</v>
      </c>
    </row>
    <row r="63" spans="1:10" ht="28.8" x14ac:dyDescent="0.3">
      <c r="A63" s="10">
        <v>3</v>
      </c>
      <c r="B63" s="8" t="s">
        <v>129</v>
      </c>
      <c r="C63">
        <v>518</v>
      </c>
      <c r="D63" s="68">
        <v>0.47918593894542089</v>
      </c>
      <c r="E63">
        <v>140</v>
      </c>
      <c r="F63" s="68">
        <v>0.70707070707070707</v>
      </c>
      <c r="G63">
        <v>130</v>
      </c>
      <c r="H63" s="68">
        <v>0.72222222222222221</v>
      </c>
      <c r="I63">
        <v>378</v>
      </c>
      <c r="J63" s="68">
        <v>0.42808607021517553</v>
      </c>
    </row>
    <row r="64" spans="1:10" ht="28.8" x14ac:dyDescent="0.3">
      <c r="A64" s="10">
        <v>4</v>
      </c>
      <c r="B64" s="8" t="s">
        <v>130</v>
      </c>
      <c r="C64">
        <v>66</v>
      </c>
      <c r="D64" s="68">
        <v>6.105457909343201E-2</v>
      </c>
      <c r="E64">
        <v>18</v>
      </c>
      <c r="F64" s="68">
        <v>9.0909090909090912E-2</v>
      </c>
      <c r="G64">
        <v>18</v>
      </c>
      <c r="H64" s="68">
        <v>0.1</v>
      </c>
      <c r="I64">
        <v>48</v>
      </c>
      <c r="J64" s="68">
        <v>5.4360135900339751E-2</v>
      </c>
    </row>
    <row r="65" spans="1:10" x14ac:dyDescent="0.3">
      <c r="A65" s="139">
        <v>5</v>
      </c>
      <c r="B65" t="s">
        <v>131</v>
      </c>
      <c r="C65">
        <v>15</v>
      </c>
      <c r="D65" s="68">
        <v>1.3876040703052728E-2</v>
      </c>
      <c r="E65">
        <v>8</v>
      </c>
      <c r="F65" s="68">
        <v>4.0404040404040407E-2</v>
      </c>
      <c r="G65">
        <v>7</v>
      </c>
      <c r="H65" s="68">
        <v>3.888888888888889E-2</v>
      </c>
      <c r="I65">
        <v>7</v>
      </c>
      <c r="J65" s="68">
        <v>7.9275198187995465E-3</v>
      </c>
    </row>
    <row r="66" spans="1:10" x14ac:dyDescent="0.3">
      <c r="B66" s="78" t="s">
        <v>359</v>
      </c>
      <c r="C66" s="180">
        <v>2.5299999999999998</v>
      </c>
      <c r="D66" s="180"/>
      <c r="E66" s="180">
        <v>2.97</v>
      </c>
      <c r="F66" s="180"/>
      <c r="G66" s="180">
        <v>3.02</v>
      </c>
      <c r="H66" s="180"/>
      <c r="I66" s="180">
        <v>2.42</v>
      </c>
      <c r="J66" s="180"/>
    </row>
    <row r="69" spans="1:10" s="8" customFormat="1" ht="15" customHeight="1" x14ac:dyDescent="0.3">
      <c r="A69" s="179" t="s">
        <v>737</v>
      </c>
      <c r="B69" s="179"/>
      <c r="C69" s="179"/>
      <c r="D69" s="179"/>
      <c r="E69" s="179"/>
      <c r="F69" s="179"/>
      <c r="G69" s="179"/>
      <c r="H69" s="179"/>
      <c r="I69" s="179"/>
      <c r="J69" s="179"/>
    </row>
    <row r="70" spans="1:10" s="8" customFormat="1" ht="30.75" customHeight="1" x14ac:dyDescent="0.3">
      <c r="A70" s="59"/>
      <c r="B70" s="7"/>
      <c r="C70" s="171" t="s">
        <v>157</v>
      </c>
      <c r="D70" s="171"/>
      <c r="E70" s="171" t="s">
        <v>132</v>
      </c>
      <c r="F70" s="171"/>
      <c r="G70" s="171" t="s">
        <v>763</v>
      </c>
      <c r="H70" s="171"/>
      <c r="I70" s="171" t="s">
        <v>133</v>
      </c>
      <c r="J70" s="171"/>
    </row>
    <row r="71" spans="1:10" s="8" customFormat="1" ht="18" customHeight="1" x14ac:dyDescent="0.3">
      <c r="A71" s="59"/>
      <c r="B71" s="31" t="s">
        <v>115</v>
      </c>
      <c r="C71" s="7" t="s">
        <v>2</v>
      </c>
      <c r="D71" s="7" t="s">
        <v>3</v>
      </c>
      <c r="E71" s="7" t="s">
        <v>2</v>
      </c>
      <c r="F71" s="7" t="s">
        <v>3</v>
      </c>
      <c r="G71" s="7" t="s">
        <v>2</v>
      </c>
      <c r="H71" s="7" t="s">
        <v>3</v>
      </c>
      <c r="I71" s="7" t="s">
        <v>2</v>
      </c>
      <c r="J71" s="7" t="s">
        <v>3</v>
      </c>
    </row>
    <row r="72" spans="1:10" s="8" customFormat="1" x14ac:dyDescent="0.3">
      <c r="A72" s="71">
        <v>1</v>
      </c>
      <c r="B72" s="29" t="s">
        <v>116</v>
      </c>
      <c r="C72" s="74">
        <v>616</v>
      </c>
      <c r="D72" s="35">
        <v>0.51591289782244554</v>
      </c>
      <c r="E72" s="34">
        <v>110</v>
      </c>
      <c r="F72" s="35">
        <v>0.51401869158878499</v>
      </c>
      <c r="G72" s="36">
        <v>102</v>
      </c>
      <c r="H72" s="35">
        <v>0.52307692307692311</v>
      </c>
      <c r="I72" s="36">
        <v>506</v>
      </c>
      <c r="J72" s="37">
        <v>0.51632653061224487</v>
      </c>
    </row>
    <row r="73" spans="1:10" s="8" customFormat="1" ht="15" customHeight="1" x14ac:dyDescent="0.3">
      <c r="A73" s="154">
        <v>2</v>
      </c>
      <c r="B73" s="29" t="s">
        <v>117</v>
      </c>
      <c r="C73" s="74">
        <v>578</v>
      </c>
      <c r="D73" s="35">
        <v>0.48408710217755446</v>
      </c>
      <c r="E73" s="34">
        <v>104</v>
      </c>
      <c r="F73" s="35">
        <v>0.48598130841121495</v>
      </c>
      <c r="G73" s="36">
        <v>93</v>
      </c>
      <c r="H73" s="35">
        <v>0.47692307692307695</v>
      </c>
      <c r="I73" s="36">
        <v>474</v>
      </c>
      <c r="J73" s="37">
        <v>0.48367346938775513</v>
      </c>
    </row>
    <row r="74" spans="1:10" x14ac:dyDescent="0.3">
      <c r="B74" s="78" t="s">
        <v>359</v>
      </c>
      <c r="C74" s="180">
        <v>1.48</v>
      </c>
      <c r="D74" s="180"/>
      <c r="E74" s="180">
        <v>1.49</v>
      </c>
      <c r="F74" s="180"/>
      <c r="G74" s="180">
        <v>1.48</v>
      </c>
      <c r="H74" s="180"/>
      <c r="I74" s="180">
        <v>1.48</v>
      </c>
      <c r="J74" s="180"/>
    </row>
    <row r="77" spans="1:10" s="8" customFormat="1" ht="31.5" customHeight="1" x14ac:dyDescent="0.3">
      <c r="A77" s="179" t="s">
        <v>738</v>
      </c>
      <c r="B77" s="179"/>
      <c r="C77" s="179"/>
      <c r="D77" s="179"/>
      <c r="E77" s="179"/>
      <c r="F77" s="179"/>
      <c r="G77" s="179"/>
      <c r="H77" s="179"/>
      <c r="I77" s="179"/>
      <c r="J77" s="179"/>
    </row>
    <row r="78" spans="1:10" s="8" customFormat="1" ht="30.75" customHeight="1" x14ac:dyDescent="0.3">
      <c r="A78" s="59"/>
      <c r="B78" s="7"/>
      <c r="C78" s="171" t="s">
        <v>156</v>
      </c>
      <c r="D78" s="171"/>
      <c r="E78" s="171" t="s">
        <v>67</v>
      </c>
      <c r="F78" s="171"/>
      <c r="G78" s="171" t="s">
        <v>371</v>
      </c>
      <c r="H78" s="171"/>
      <c r="I78" s="171" t="s">
        <v>141</v>
      </c>
      <c r="J78" s="171"/>
    </row>
    <row r="79" spans="1:10" s="8" customFormat="1" ht="18" customHeight="1" x14ac:dyDescent="0.3">
      <c r="A79" s="59"/>
      <c r="B79" s="31" t="s">
        <v>1</v>
      </c>
      <c r="C79" s="7" t="s">
        <v>2</v>
      </c>
      <c r="D79" s="7" t="s">
        <v>3</v>
      </c>
      <c r="E79" s="7" t="s">
        <v>2</v>
      </c>
      <c r="F79" s="7" t="s">
        <v>3</v>
      </c>
      <c r="G79" s="7" t="s">
        <v>2</v>
      </c>
      <c r="H79" s="7" t="s">
        <v>3</v>
      </c>
      <c r="I79" s="7" t="s">
        <v>2</v>
      </c>
      <c r="J79" s="7" t="s">
        <v>3</v>
      </c>
    </row>
    <row r="80" spans="1:10" s="8" customFormat="1" x14ac:dyDescent="0.3">
      <c r="A80" s="71">
        <v>1</v>
      </c>
      <c r="B80" s="29" t="s">
        <v>136</v>
      </c>
      <c r="C80" s="34">
        <v>162</v>
      </c>
      <c r="D80" s="35">
        <v>0.13522537562604339</v>
      </c>
      <c r="E80" s="34">
        <v>24</v>
      </c>
      <c r="F80" s="35">
        <v>0.11162790697674418</v>
      </c>
      <c r="G80" s="36">
        <v>20</v>
      </c>
      <c r="H80" s="35">
        <v>0.10204081632653061</v>
      </c>
      <c r="I80" s="36">
        <v>138</v>
      </c>
      <c r="J80" s="37">
        <v>0.14038657171922686</v>
      </c>
    </row>
    <row r="81" spans="1:10" s="8" customFormat="1" ht="15" customHeight="1" x14ac:dyDescent="0.3">
      <c r="A81" s="71">
        <v>2</v>
      </c>
      <c r="B81" s="29" t="s">
        <v>137</v>
      </c>
      <c r="C81" s="34">
        <v>314</v>
      </c>
      <c r="D81" s="35">
        <v>0.26210350584307179</v>
      </c>
      <c r="E81" s="34">
        <v>54</v>
      </c>
      <c r="F81" s="35">
        <v>0.25116279069767444</v>
      </c>
      <c r="G81" s="36">
        <v>44</v>
      </c>
      <c r="H81" s="35">
        <v>0.22448979591836735</v>
      </c>
      <c r="I81" s="36">
        <v>260</v>
      </c>
      <c r="J81" s="37">
        <v>0.26449643947100709</v>
      </c>
    </row>
    <row r="82" spans="1:10" x14ac:dyDescent="0.3">
      <c r="A82" s="10">
        <v>3</v>
      </c>
      <c r="B82" s="8" t="s">
        <v>138</v>
      </c>
      <c r="C82">
        <v>94</v>
      </c>
      <c r="D82" s="68">
        <v>7.8464106844741241E-2</v>
      </c>
      <c r="E82">
        <v>14</v>
      </c>
      <c r="F82" s="68">
        <v>6.5116279069767441E-2</v>
      </c>
      <c r="G82">
        <v>13</v>
      </c>
      <c r="H82" s="68">
        <v>6.6326530612244902E-2</v>
      </c>
      <c r="I82">
        <v>80</v>
      </c>
      <c r="J82" s="68">
        <v>8.1383519837232965E-2</v>
      </c>
    </row>
    <row r="83" spans="1:10" x14ac:dyDescent="0.3">
      <c r="A83" s="10">
        <v>4</v>
      </c>
      <c r="B83" s="8" t="s">
        <v>139</v>
      </c>
      <c r="C83">
        <v>309</v>
      </c>
      <c r="D83" s="68">
        <v>0.2579298831385643</v>
      </c>
      <c r="E83">
        <v>50</v>
      </c>
      <c r="F83" s="68">
        <v>0.23255813953488372</v>
      </c>
      <c r="G83">
        <v>49</v>
      </c>
      <c r="H83" s="68">
        <v>0.25</v>
      </c>
      <c r="I83">
        <v>259</v>
      </c>
      <c r="J83" s="68">
        <v>0.26347914547304169</v>
      </c>
    </row>
    <row r="84" spans="1:10" x14ac:dyDescent="0.3">
      <c r="A84" s="139">
        <v>5</v>
      </c>
      <c r="B84" t="s">
        <v>140</v>
      </c>
      <c r="C84">
        <v>319</v>
      </c>
      <c r="D84" s="68">
        <v>0.26627712854757929</v>
      </c>
      <c r="E84">
        <v>73</v>
      </c>
      <c r="F84" s="68">
        <v>0.33953488372093021</v>
      </c>
      <c r="G84">
        <v>70</v>
      </c>
      <c r="H84" s="68">
        <v>0.35714285714285715</v>
      </c>
      <c r="I84">
        <v>246</v>
      </c>
      <c r="J84" s="68">
        <v>0.25025432349949134</v>
      </c>
    </row>
    <row r="85" spans="1:10" x14ac:dyDescent="0.3">
      <c r="B85" s="78" t="s">
        <v>359</v>
      </c>
      <c r="C85" s="180">
        <v>3.26</v>
      </c>
      <c r="D85" s="180"/>
      <c r="E85" s="180">
        <v>3.44</v>
      </c>
      <c r="F85" s="180"/>
      <c r="G85" s="180">
        <v>3.54</v>
      </c>
      <c r="H85" s="180"/>
      <c r="I85" s="180">
        <v>3.22</v>
      </c>
      <c r="J85" s="180"/>
    </row>
  </sheetData>
  <mergeCells count="68">
    <mergeCell ref="I36:J36"/>
    <mergeCell ref="C66:D66"/>
    <mergeCell ref="E66:F66"/>
    <mergeCell ref="G66:H66"/>
    <mergeCell ref="I66:J66"/>
    <mergeCell ref="C55:D55"/>
    <mergeCell ref="E55:F55"/>
    <mergeCell ref="G55:H55"/>
    <mergeCell ref="I55:J55"/>
    <mergeCell ref="C48:D48"/>
    <mergeCell ref="E48:F48"/>
    <mergeCell ref="G48:H48"/>
    <mergeCell ref="I48:J48"/>
    <mergeCell ref="A58:J58"/>
    <mergeCell ref="C59:D59"/>
    <mergeCell ref="E59:F59"/>
    <mergeCell ref="C78:D78"/>
    <mergeCell ref="E78:F78"/>
    <mergeCell ref="G78:H78"/>
    <mergeCell ref="I78:J78"/>
    <mergeCell ref="C85:D85"/>
    <mergeCell ref="E85:F85"/>
    <mergeCell ref="G85:H85"/>
    <mergeCell ref="I85:J85"/>
    <mergeCell ref="A69:J69"/>
    <mergeCell ref="C70:D70"/>
    <mergeCell ref="E70:F70"/>
    <mergeCell ref="G70:H70"/>
    <mergeCell ref="I70:J70"/>
    <mergeCell ref="A77:J77"/>
    <mergeCell ref="C74:D74"/>
    <mergeCell ref="E74:F74"/>
    <mergeCell ref="G74:H74"/>
    <mergeCell ref="I74:J74"/>
    <mergeCell ref="G59:H59"/>
    <mergeCell ref="I59:J59"/>
    <mergeCell ref="G19:H19"/>
    <mergeCell ref="I19:J19"/>
    <mergeCell ref="A31:J31"/>
    <mergeCell ref="A47:J47"/>
    <mergeCell ref="C44:D44"/>
    <mergeCell ref="E44:F44"/>
    <mergeCell ref="G44:H44"/>
    <mergeCell ref="I44:J44"/>
    <mergeCell ref="A39:J39"/>
    <mergeCell ref="C40:D40"/>
    <mergeCell ref="E40:F40"/>
    <mergeCell ref="G40:H40"/>
    <mergeCell ref="I40:J40"/>
    <mergeCell ref="C36:D36"/>
    <mergeCell ref="E36:F36"/>
    <mergeCell ref="G36:H36"/>
    <mergeCell ref="C32:D32"/>
    <mergeCell ref="E32:F32"/>
    <mergeCell ref="G32:H32"/>
    <mergeCell ref="I32:J32"/>
    <mergeCell ref="A8:J8"/>
    <mergeCell ref="C9:D9"/>
    <mergeCell ref="E9:F9"/>
    <mergeCell ref="G9:H9"/>
    <mergeCell ref="I9:J9"/>
    <mergeCell ref="A18:J18"/>
    <mergeCell ref="C15:D15"/>
    <mergeCell ref="E15:F15"/>
    <mergeCell ref="G15:H15"/>
    <mergeCell ref="I15:J15"/>
    <mergeCell ref="C19:D19"/>
    <mergeCell ref="E19:F19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2:A3"/>
  <sheetViews>
    <sheetView workbookViewId="0">
      <selection activeCell="B9" sqref="B9"/>
    </sheetView>
  </sheetViews>
  <sheetFormatPr defaultRowHeight="14.4" x14ac:dyDescent="0.3"/>
  <sheetData>
    <row r="2" spans="1:1" ht="18" x14ac:dyDescent="0.3">
      <c r="A2" s="146" t="s">
        <v>355</v>
      </c>
    </row>
    <row r="3" spans="1:1" ht="18" x14ac:dyDescent="0.35">
      <c r="A3" s="9" t="s">
        <v>354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Overview</vt:lpstr>
      <vt:lpstr>Workforce&gt;&gt;</vt:lpstr>
      <vt:lpstr>Workforce Need</vt:lpstr>
      <vt:lpstr>Workforce Supply</vt:lpstr>
      <vt:lpstr>Teacher Survey&gt;&gt;&gt;</vt:lpstr>
      <vt:lpstr>Professional Background</vt:lpstr>
      <vt:lpstr>Perspective on Profession</vt:lpstr>
      <vt:lpstr>Community Choice</vt:lpstr>
      <vt:lpstr>Appendices</vt:lpstr>
      <vt:lpstr>Appendix 1</vt:lpstr>
      <vt:lpstr>Appendix 2</vt:lpstr>
    </vt:vector>
  </TitlesOfParts>
  <Company>Louisiana Department of Education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Danielle Mitchell</dc:creator>
  <cp:lastModifiedBy>Ariel Murphy</cp:lastModifiedBy>
  <cp:lastPrinted>2017-09-25T20:48:42Z</cp:lastPrinted>
  <dcterms:created xsi:type="dcterms:W3CDTF">2017-09-01T17:37:07Z</dcterms:created>
  <dcterms:modified xsi:type="dcterms:W3CDTF">2017-09-26T05:11:30Z</dcterms:modified>
</cp:coreProperties>
</file>